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30" yWindow="495" windowWidth="19935" windowHeight="11775" activeTab="1"/>
  </bookViews>
  <sheets>
    <sheet name="Instructions" sheetId="3" r:id="rId1"/>
    <sheet name="Report" sheetId="1" r:id="rId2"/>
    <sheet name="ASCII Data" sheetId="2" r:id="rId3"/>
  </sheets>
  <definedNames>
    <definedName name="Data">'ASCII Data'!$4:$6</definedName>
    <definedName name="SampleNumber">Report!$C$2</definedName>
  </definedNames>
  <calcPr calcId="145621"/>
</workbook>
</file>

<file path=xl/calcChain.xml><?xml version="1.0" encoding="utf-8"?>
<calcChain xmlns="http://schemas.openxmlformats.org/spreadsheetml/2006/main">
  <c r="B46" i="1" l="1"/>
  <c r="G57" i="1" l="1"/>
  <c r="G56" i="1"/>
  <c r="G55" i="1"/>
  <c r="G54" i="1"/>
  <c r="G53" i="1"/>
  <c r="G52" i="1"/>
  <c r="G51" i="1"/>
  <c r="G50" i="1"/>
  <c r="G49" i="1"/>
  <c r="G48" i="1"/>
  <c r="G47" i="1"/>
  <c r="G46" i="1"/>
  <c r="G45" i="1"/>
  <c r="G44" i="1"/>
  <c r="C59" i="1"/>
  <c r="C58" i="1"/>
  <c r="C57" i="1"/>
  <c r="C56" i="1"/>
  <c r="C55" i="1"/>
  <c r="C54" i="1"/>
  <c r="C53" i="1"/>
  <c r="C52" i="1"/>
  <c r="C51" i="1"/>
  <c r="C50" i="1"/>
  <c r="C49" i="1"/>
  <c r="C48" i="1"/>
  <c r="C47" i="1"/>
  <c r="C46" i="1"/>
  <c r="C45" i="1"/>
  <c r="C44" i="1"/>
  <c r="F57" i="1" l="1"/>
  <c r="F56" i="1"/>
  <c r="I9" i="1"/>
  <c r="B59" i="1"/>
  <c r="B58" i="1"/>
  <c r="B57" i="1"/>
  <c r="B56" i="1"/>
  <c r="B55" i="1"/>
  <c r="B54" i="1"/>
  <c r="B5" i="1"/>
  <c r="B3" i="1"/>
  <c r="B53" i="1"/>
  <c r="B6" i="1"/>
  <c r="B52" i="1"/>
  <c r="B48" i="1"/>
  <c r="B47" i="1"/>
  <c r="J9" i="1" s="1"/>
  <c r="K9" i="1" s="1"/>
  <c r="F54" i="1"/>
  <c r="F53" i="1"/>
  <c r="F52" i="1"/>
  <c r="F51" i="1"/>
  <c r="F50" i="1"/>
  <c r="F49" i="1"/>
  <c r="F48" i="1"/>
  <c r="F47" i="1"/>
  <c r="F46" i="1"/>
  <c r="F45" i="1"/>
  <c r="F44" i="1"/>
  <c r="I52" i="1"/>
  <c r="L52" i="1" s="1"/>
  <c r="I51" i="1"/>
  <c r="L51" i="1" s="1"/>
  <c r="I50" i="1"/>
  <c r="L50" i="1" s="1"/>
  <c r="I49" i="1"/>
  <c r="L49" i="1" s="1"/>
  <c r="I48" i="1"/>
  <c r="L48" i="1" s="1"/>
  <c r="I47" i="1"/>
  <c r="L47" i="1" s="1"/>
  <c r="I46" i="1"/>
  <c r="L46" i="1" s="1"/>
  <c r="I45" i="1"/>
  <c r="L45" i="1" s="1"/>
  <c r="I44" i="1"/>
  <c r="L44" i="1" s="1"/>
  <c r="I43" i="1"/>
  <c r="L43" i="1" s="1"/>
  <c r="I42" i="1"/>
  <c r="L42" i="1" s="1"/>
  <c r="I41" i="1"/>
  <c r="L41" i="1" s="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L9" i="1"/>
  <c r="B51" i="1"/>
  <c r="F55" i="1"/>
  <c r="B50" i="1"/>
  <c r="B49" i="1"/>
  <c r="B45" i="1"/>
  <c r="B44" i="1"/>
  <c r="B4" i="1"/>
  <c r="J52" i="1" l="1"/>
  <c r="J51" i="1"/>
  <c r="J50" i="1"/>
  <c r="J49" i="1"/>
  <c r="J48" i="1"/>
  <c r="J47" i="1"/>
  <c r="J45" i="1"/>
  <c r="J46" i="1"/>
  <c r="J44" i="1"/>
  <c r="J43" i="1"/>
  <c r="J42" i="1"/>
  <c r="J41" i="1"/>
  <c r="J40" i="1"/>
  <c r="J39" i="1"/>
  <c r="J38" i="1"/>
  <c r="J37" i="1"/>
  <c r="J36" i="1"/>
  <c r="J35" i="1"/>
  <c r="J34" i="1"/>
  <c r="J33" i="1"/>
  <c r="J32" i="1"/>
  <c r="J31" i="1"/>
  <c r="J30" i="1"/>
  <c r="J29" i="1"/>
  <c r="J28" i="1"/>
  <c r="J27" i="1"/>
  <c r="J26" i="1"/>
  <c r="J25" i="1"/>
  <c r="J24" i="1"/>
  <c r="J23" i="1"/>
  <c r="J20" i="1"/>
  <c r="J22" i="1"/>
  <c r="J21" i="1"/>
  <c r="J19" i="1"/>
  <c r="J18" i="1"/>
  <c r="J17" i="1"/>
  <c r="J16" i="1"/>
  <c r="J15" i="1"/>
  <c r="J14" i="1"/>
  <c r="J13" i="1"/>
  <c r="J12" i="1"/>
  <c r="J11" i="1"/>
  <c r="J10" i="1"/>
  <c r="L15" i="1" l="1"/>
  <c r="L17" i="1"/>
  <c r="L40" i="1"/>
  <c r="L39" i="1"/>
  <c r="L38" i="1"/>
  <c r="L37" i="1"/>
  <c r="L36" i="1"/>
  <c r="L35" i="1"/>
  <c r="L34" i="1"/>
  <c r="L33" i="1"/>
  <c r="L32" i="1"/>
  <c r="L31" i="1"/>
  <c r="L30" i="1"/>
  <c r="L29" i="1"/>
  <c r="L28" i="1"/>
  <c r="L27" i="1"/>
  <c r="L26" i="1"/>
  <c r="L25" i="1"/>
  <c r="L24" i="1"/>
  <c r="L23" i="1"/>
  <c r="L22" i="1"/>
  <c r="L21" i="1"/>
  <c r="L20" i="1"/>
  <c r="L19" i="1"/>
  <c r="L18" i="1"/>
  <c r="L16" i="1"/>
  <c r="L14" i="1"/>
  <c r="L13" i="1"/>
  <c r="L12" i="1"/>
  <c r="L11" i="1"/>
  <c r="L10" i="1"/>
  <c r="K10" i="1" l="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alcChain>
</file>

<file path=xl/comments1.xml><?xml version="1.0" encoding="utf-8"?>
<comments xmlns="http://schemas.openxmlformats.org/spreadsheetml/2006/main">
  <authors>
    <author>Chuck Pottsmith</author>
  </authors>
  <commentList>
    <comment ref="C2" authorId="0">
      <text>
        <r>
          <rPr>
            <b/>
            <sz val="9"/>
            <color indexed="81"/>
            <rFont val="Tahoma"/>
            <family val="2"/>
          </rPr>
          <t>Change the value in this cell to select a different sample within a multiple sample data set</t>
        </r>
      </text>
    </comment>
    <comment ref="A44" authorId="0">
      <text>
        <r>
          <rPr>
            <sz val="9"/>
            <color indexed="81"/>
            <rFont val="Tahoma"/>
            <family val="2"/>
          </rPr>
          <t>Date Sample was processed.</t>
        </r>
      </text>
    </comment>
    <comment ref="E44" authorId="0">
      <text>
        <r>
          <rPr>
            <sz val="9"/>
            <color indexed="81"/>
            <rFont val="Tahoma"/>
            <family val="2"/>
          </rPr>
          <t xml:space="preserve"> 5% of the volume of particles are less than this size.</t>
        </r>
      </text>
    </comment>
    <comment ref="A45" authorId="0">
      <text>
        <r>
          <rPr>
            <sz val="9"/>
            <color indexed="81"/>
            <rFont val="Tahoma"/>
            <family val="2"/>
          </rPr>
          <t>Time Sample was processed.</t>
        </r>
      </text>
    </comment>
    <comment ref="E45" authorId="0">
      <text>
        <r>
          <rPr>
            <sz val="9"/>
            <color indexed="81"/>
            <rFont val="Tahoma"/>
            <family val="2"/>
          </rPr>
          <t xml:space="preserve"> 10% of the volume of particles are less than this size.</t>
        </r>
      </text>
    </comment>
    <comment ref="A46" authorId="0">
      <text>
        <r>
          <rPr>
            <sz val="9"/>
            <color indexed="81"/>
            <rFont val="Tahoma"/>
            <family val="2"/>
          </rPr>
          <t>Percent of laser light that passes through sample. Samples with transmissions  less than 30% could have effect of multiple scattering. Samples with transmissions higher than 95% could have low signal to noise ratios.</t>
        </r>
      </text>
    </comment>
    <comment ref="E46" authorId="0">
      <text>
        <r>
          <rPr>
            <sz val="9"/>
            <color indexed="81"/>
            <rFont val="Tahoma"/>
            <family val="2"/>
          </rPr>
          <t>16% of the volume of particles are less than this size.</t>
        </r>
      </text>
    </comment>
    <comment ref="A47" authorId="0">
      <text>
        <r>
          <rPr>
            <sz val="9"/>
            <color indexed="81"/>
            <rFont val="Tahoma"/>
            <family val="2"/>
          </rPr>
          <t xml:space="preserve">Total Volume Concentration is the sum of the Volume Concentration in each of the 44 size classes.  It is in unit of Volume and not Mass.  </t>
        </r>
      </text>
    </comment>
    <comment ref="E47" authorId="0">
      <text>
        <r>
          <rPr>
            <sz val="9"/>
            <color indexed="81"/>
            <rFont val="Tahoma"/>
            <family val="2"/>
          </rPr>
          <t>25% of the volume of particles are less than this size.</t>
        </r>
      </text>
    </comment>
    <comment ref="A48" authorId="0">
      <text>
        <r>
          <rPr>
            <sz val="9"/>
            <color indexed="81"/>
            <rFont val="Tahoma"/>
            <family val="2"/>
          </rPr>
          <t xml:space="preserve">Total Mass Concentration is the Total Volume Concentration times the Effective Density  It is in unit of Mass and not Volume.  </t>
        </r>
      </text>
    </comment>
    <comment ref="E48" authorId="0">
      <text>
        <r>
          <rPr>
            <sz val="9"/>
            <color indexed="81"/>
            <rFont val="Tahoma"/>
            <family val="2"/>
          </rPr>
          <t>50% of the volume of particles are less than this size.  Also known as the Median Size.</t>
        </r>
      </text>
    </comment>
    <comment ref="A49" authorId="0">
      <text>
        <r>
          <rPr>
            <sz val="9"/>
            <color indexed="81"/>
            <rFont val="Tahoma"/>
            <family val="2"/>
          </rPr>
          <t>Mean Particle Size. 
It may be different from the Median Size or D50.</t>
        </r>
      </text>
    </comment>
    <comment ref="E49" authorId="0">
      <text>
        <r>
          <rPr>
            <sz val="9"/>
            <color indexed="81"/>
            <rFont val="Tahoma"/>
            <family val="2"/>
          </rPr>
          <t>60% of the volume of particles are less than this size.</t>
        </r>
      </text>
    </comment>
    <comment ref="A50" authorId="0">
      <text>
        <r>
          <rPr>
            <sz val="9"/>
            <color indexed="81"/>
            <rFont val="Tahoma"/>
            <family val="2"/>
          </rPr>
          <t>Standard Deviation of particle size distribution</t>
        </r>
      </text>
    </comment>
    <comment ref="E50" authorId="0">
      <text>
        <r>
          <rPr>
            <sz val="9"/>
            <color indexed="81"/>
            <rFont val="Tahoma"/>
            <family val="2"/>
          </rPr>
          <t xml:space="preserve">75% of the volume of particles are less than this size.  </t>
        </r>
      </text>
    </comment>
    <comment ref="A51" authorId="0">
      <text>
        <r>
          <rPr>
            <sz val="9"/>
            <color indexed="81"/>
            <rFont val="Tahoma"/>
            <family val="2"/>
          </rPr>
          <t xml:space="preserve">Particle model used to compute size distribution. </t>
        </r>
      </text>
    </comment>
    <comment ref="E51" authorId="0">
      <text>
        <r>
          <rPr>
            <sz val="9"/>
            <color indexed="81"/>
            <rFont val="Tahoma"/>
            <family val="2"/>
          </rPr>
          <t>84% of the volume of particles are less than this size.</t>
        </r>
      </text>
    </comment>
    <comment ref="A52" authorId="0">
      <text>
        <r>
          <rPr>
            <sz val="9"/>
            <color indexed="81"/>
            <rFont val="Tahoma"/>
            <family val="2"/>
          </rPr>
          <t>Index of Refraction associated with the Optical Model used</t>
        </r>
      </text>
    </comment>
    <comment ref="E52" authorId="0">
      <text>
        <r>
          <rPr>
            <sz val="9"/>
            <color indexed="81"/>
            <rFont val="Tahoma"/>
            <family val="2"/>
          </rPr>
          <t>90% of the volume of particles are less than this size.</t>
        </r>
      </text>
    </comment>
    <comment ref="A53" authorId="0">
      <text>
        <r>
          <rPr>
            <sz val="9"/>
            <color indexed="81"/>
            <rFont val="Tahoma"/>
            <family val="2"/>
          </rPr>
          <t>Effective Density is used to convert the Volume Concentration into Mass Concentration</t>
        </r>
      </text>
    </comment>
    <comment ref="E53" authorId="0">
      <text>
        <r>
          <rPr>
            <sz val="9"/>
            <color indexed="81"/>
            <rFont val="Tahoma"/>
            <family val="2"/>
          </rPr>
          <t>95% of the volume of particles are less than this size.</t>
        </r>
      </text>
    </comment>
    <comment ref="A54" authorId="0">
      <text>
        <r>
          <rPr>
            <sz val="9"/>
            <color indexed="81"/>
            <rFont val="Tahoma"/>
            <family val="2"/>
          </rPr>
          <t>Percent of Mixer Full speed used during sampling</t>
        </r>
      </text>
    </comment>
    <comment ref="E54" authorId="0">
      <text>
        <r>
          <rPr>
            <sz val="9"/>
            <color indexed="81"/>
            <rFont val="Tahoma"/>
            <family val="2"/>
          </rPr>
          <t>Ratio of D60 to D10.  Also known as Hazen's Uniformity Coefficient. It is a measure of the range of particle sizes present in the sample</t>
        </r>
      </text>
    </comment>
    <comment ref="A55" authorId="0">
      <text>
        <r>
          <rPr>
            <sz val="9"/>
            <color indexed="81"/>
            <rFont val="Tahoma"/>
            <family val="2"/>
          </rPr>
          <t xml:space="preserve">Duration of mixing AFTER ultrasonic processing is complete
</t>
        </r>
      </text>
    </comment>
    <comment ref="E55" authorId="0">
      <text>
        <r>
          <rPr>
            <sz val="9"/>
            <color indexed="81"/>
            <rFont val="Tahoma"/>
            <family val="2"/>
          </rPr>
          <t>Surface area is the total surface area of all particles in the sample that are within the size range of the instrument.</t>
        </r>
      </text>
    </comment>
    <comment ref="A56" authorId="0">
      <text>
        <r>
          <rPr>
            <sz val="9"/>
            <color indexed="81"/>
            <rFont val="Tahoma"/>
            <family val="2"/>
          </rPr>
          <t>Percent of full ultrasonic power used during sample prep</t>
        </r>
      </text>
    </comment>
    <comment ref="E56" authorId="0">
      <text>
        <r>
          <rPr>
            <sz val="9"/>
            <color indexed="81"/>
            <rFont val="Tahoma"/>
            <family val="2"/>
          </rPr>
          <t xml:space="preserve">Silt Ratio is the proportion (by volume concentration) that particles less than 64 microns makes up of the total concentration.
It is NOT the density of the particles being measured.
</t>
        </r>
      </text>
    </comment>
    <comment ref="A57" authorId="0">
      <text>
        <r>
          <rPr>
            <sz val="9"/>
            <color indexed="81"/>
            <rFont val="Tahoma"/>
            <family val="2"/>
          </rPr>
          <t>Duration of ultrasonification during sample prep</t>
        </r>
      </text>
    </comment>
    <comment ref="E57" authorId="0">
      <text>
        <r>
          <rPr>
            <sz val="9"/>
            <color indexed="81"/>
            <rFont val="Tahoma"/>
            <family val="2"/>
          </rPr>
          <t>Silt Volume is the total volume concentration of particles less than 64 microns.</t>
        </r>
      </text>
    </comment>
    <comment ref="A58" authorId="0">
      <text>
        <r>
          <rPr>
            <sz val="9"/>
            <color indexed="81"/>
            <rFont val="Tahoma"/>
            <family val="2"/>
          </rPr>
          <t>Duration of sample averaging during data collection</t>
        </r>
      </text>
    </comment>
    <comment ref="A59" authorId="0">
      <text>
        <r>
          <rPr>
            <sz val="9"/>
            <color indexed="81"/>
            <rFont val="Tahoma"/>
            <family val="2"/>
          </rPr>
          <t>Sample Prep procedure used (either Manual or Automatic)</t>
        </r>
      </text>
    </comment>
  </commentList>
</comments>
</file>

<file path=xl/sharedStrings.xml><?xml version="1.0" encoding="utf-8"?>
<sst xmlns="http://schemas.openxmlformats.org/spreadsheetml/2006/main" count="42" uniqueCount="41">
  <si>
    <t>Volume Conc (%)</t>
  </si>
  <si>
    <t>Cumulative Volume</t>
  </si>
  <si>
    <t>Computed Statistics</t>
  </si>
  <si>
    <t xml:space="preserve"> D10</t>
  </si>
  <si>
    <t xml:space="preserve"> D16</t>
  </si>
  <si>
    <t xml:space="preserve"> D50</t>
  </si>
  <si>
    <t xml:space="preserve"> D60</t>
  </si>
  <si>
    <t xml:space="preserve"> D84</t>
  </si>
  <si>
    <t xml:space="preserve"> D90</t>
  </si>
  <si>
    <t xml:space="preserve"> D60/D10</t>
  </si>
  <si>
    <t xml:space="preserve"> Surface Area</t>
  </si>
  <si>
    <t xml:space="preserve"> Silt Volume</t>
  </si>
  <si>
    <t>Median Size (microns)</t>
  </si>
  <si>
    <t xml:space="preserve">Sample Number to Display: </t>
  </si>
  <si>
    <t>Upper Size</t>
  </si>
  <si>
    <t xml:space="preserve"> D5</t>
  </si>
  <si>
    <t xml:space="preserve"> D25</t>
  </si>
  <si>
    <t xml:space="preserve"> D75</t>
  </si>
  <si>
    <t xml:space="preserve"> D95</t>
  </si>
  <si>
    <t xml:space="preserve"> Silt Ratio</t>
  </si>
  <si>
    <t>Ultrasonic Duration</t>
  </si>
  <si>
    <t>Index of Refraction</t>
  </si>
  <si>
    <t>Effective Density</t>
  </si>
  <si>
    <t>Mixer Speed</t>
  </si>
  <si>
    <t>Mixer Duration</t>
  </si>
  <si>
    <t>Ultrasonic Power</t>
  </si>
  <si>
    <t>Average Duration</t>
  </si>
  <si>
    <t>Sample Prep Control</t>
  </si>
  <si>
    <t>LISST-Portable|XR Size Distribution Report</t>
  </si>
  <si>
    <t>Operator:</t>
  </si>
  <si>
    <t>SOP Name:</t>
  </si>
  <si>
    <t>SOP Note:</t>
  </si>
  <si>
    <t xml:space="preserve">Sample Notes: </t>
  </si>
  <si>
    <t>Process Date</t>
  </si>
  <si>
    <t>Process Time</t>
  </si>
  <si>
    <t>Optical Transmission</t>
  </si>
  <si>
    <t>Total Volume Conc</t>
  </si>
  <si>
    <t>Total Mass Conc</t>
  </si>
  <si>
    <t>Mean Size</t>
  </si>
  <si>
    <t>Standard Deviation</t>
  </si>
  <si>
    <t>Optical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</si>
</sst>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400]h:mm:ss\ AM/PM"/>
    <numFmt numFmtId="165" formatCode="0.0"/>
    <numFmt numFmtId="167" formatCode="0.000"/>
  </numFmts>
  <fonts count="9" x14ac:knownFonts="1">
    <font>
      <sz val="11"/>
      <color theme="1"/>
      <name val="Calibri"/>
      <family val="2"/>
      <scheme val="minor"/>
    </font>
    <font>
      <sz val="11"/>
      <color theme="1"/>
      <name val="Calibri"/>
      <family val="2"/>
      <scheme val="minor"/>
    </font>
    <font>
      <sz val="11"/>
      <color theme="0"/>
      <name val="Calibri"/>
      <family val="2"/>
      <scheme val="minor"/>
    </font>
    <font>
      <sz val="24"/>
      <color theme="1"/>
      <name val="Arial Black"/>
      <family val="2"/>
    </font>
    <font>
      <sz val="14"/>
      <color theme="1"/>
      <name val="Calibri"/>
      <family val="2"/>
      <scheme val="minor"/>
    </font>
    <font>
      <b/>
      <sz val="14"/>
      <color theme="1"/>
      <name val="Calibri"/>
      <family val="2"/>
      <scheme val="minor"/>
    </font>
    <font>
      <b/>
      <sz val="14"/>
      <color theme="0"/>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8" tint="0.39997558519241921"/>
        <bgColor indexed="65"/>
      </patternFill>
    </fill>
    <fill>
      <patternFill patternType="solid">
        <fgColor theme="8" tint="0.79998168889431442"/>
        <bgColor theme="6" tint="0.79992065187536243"/>
      </patternFill>
    </fill>
    <fill>
      <patternFill patternType="solid">
        <fgColor theme="8" tint="0.79998168889431442"/>
        <bgColor theme="6" tint="0.59999389629810485"/>
      </patternFill>
    </fill>
    <fill>
      <patternFill patternType="solid">
        <fgColor rgb="FFFFFFCC"/>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3"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 fillId="5" borderId="14" applyNumberFormat="0" applyFont="0" applyAlignment="0" applyProtection="0"/>
  </cellStyleXfs>
  <cellXfs count="55">
    <xf numFmtId="0" fontId="0" fillId="0" borderId="0" xfId="0"/>
    <xf numFmtId="2" fontId="0" fillId="0" borderId="0" xfId="0" applyNumberFormat="1"/>
    <xf numFmtId="2" fontId="0" fillId="0" borderId="0" xfId="0" applyNumberFormat="1" applyBorder="1" applyAlignment="1">
      <alignment horizontal="left"/>
    </xf>
    <xf numFmtId="14" fontId="0" fillId="0" borderId="0" xfId="0" applyNumberFormat="1"/>
    <xf numFmtId="0" fontId="3" fillId="0" borderId="0" xfId="0" applyFont="1"/>
    <xf numFmtId="0" fontId="0" fillId="0" borderId="0" xfId="0" applyAlignment="1">
      <alignment vertical="center"/>
    </xf>
    <xf numFmtId="0" fontId="0" fillId="0" borderId="3" xfId="0" applyBorder="1" applyAlignment="1">
      <alignment vertical="center"/>
    </xf>
    <xf numFmtId="0" fontId="4" fillId="0" borderId="3"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6" xfId="0" applyBorder="1" applyAlignment="1">
      <alignment vertical="center"/>
    </xf>
    <xf numFmtId="0" fontId="0" fillId="0" borderId="8" xfId="0" applyBorder="1"/>
    <xf numFmtId="0" fontId="0" fillId="0" borderId="9" xfId="0" applyBorder="1"/>
    <xf numFmtId="2" fontId="4" fillId="3" borderId="1" xfId="1" applyNumberFormat="1" applyFont="1" applyFill="1" applyBorder="1" applyAlignment="1" applyProtection="1">
      <alignment horizontal="center"/>
    </xf>
    <xf numFmtId="10" fontId="4" fillId="3" borderId="1" xfId="0" applyNumberFormat="1" applyFont="1" applyFill="1" applyBorder="1" applyAlignment="1" applyProtection="1">
      <alignment horizontal="center"/>
    </xf>
    <xf numFmtId="2" fontId="4" fillId="0" borderId="1" xfId="1" applyNumberFormat="1" applyFont="1" applyFill="1" applyBorder="1" applyAlignment="1" applyProtection="1">
      <alignment horizontal="center"/>
    </xf>
    <xf numFmtId="10" fontId="4" fillId="0" borderId="1" xfId="0" applyNumberFormat="1" applyFont="1" applyFill="1" applyBorder="1" applyAlignment="1" applyProtection="1">
      <alignment horizontal="center"/>
    </xf>
    <xf numFmtId="14" fontId="4" fillId="4" borderId="10" xfId="0" applyNumberFormat="1" applyFont="1" applyFill="1" applyBorder="1" applyAlignment="1" applyProtection="1">
      <alignment horizontal="center"/>
    </xf>
    <xf numFmtId="164" fontId="4" fillId="0" borderId="1" xfId="0" applyNumberFormat="1" applyFont="1" applyFill="1" applyBorder="1" applyAlignment="1" applyProtection="1">
      <alignment horizontal="center"/>
    </xf>
    <xf numFmtId="2" fontId="4" fillId="4" borderId="1" xfId="0" applyNumberFormat="1" applyFont="1" applyFill="1" applyBorder="1" applyAlignment="1" applyProtection="1">
      <alignment horizontal="center"/>
    </xf>
    <xf numFmtId="2" fontId="4" fillId="0" borderId="1" xfId="0" applyNumberFormat="1" applyFont="1" applyFill="1" applyBorder="1" applyAlignment="1" applyProtection="1">
      <alignment horizontal="center"/>
    </xf>
    <xf numFmtId="0" fontId="5" fillId="2" borderId="1" xfId="2" applyFont="1" applyBorder="1" applyAlignment="1" applyProtection="1">
      <alignment horizontal="center" wrapText="1"/>
    </xf>
    <xf numFmtId="0" fontId="4" fillId="4" borderId="10" xfId="0" applyFont="1" applyFill="1" applyBorder="1" applyProtection="1"/>
    <xf numFmtId="0" fontId="4" fillId="0" borderId="1" xfId="0" applyFont="1" applyFill="1" applyBorder="1" applyProtection="1"/>
    <xf numFmtId="0" fontId="4" fillId="4" borderId="1" xfId="0" applyFont="1" applyFill="1" applyBorder="1" applyProtection="1"/>
    <xf numFmtId="0" fontId="5" fillId="2" borderId="11" xfId="2" applyFont="1" applyBorder="1" applyAlignment="1" applyProtection="1">
      <alignment horizontal="left" wrapText="1"/>
    </xf>
    <xf numFmtId="0" fontId="5" fillId="2" borderId="12" xfId="2" applyFont="1" applyBorder="1" applyAlignment="1" applyProtection="1">
      <alignment horizontal="center" wrapText="1"/>
    </xf>
    <xf numFmtId="0" fontId="5" fillId="2" borderId="13" xfId="2" applyFont="1" applyBorder="1" applyAlignment="1" applyProtection="1">
      <alignment horizontal="center" wrapText="1"/>
    </xf>
    <xf numFmtId="0" fontId="4" fillId="0" borderId="2" xfId="0" applyFont="1" applyBorder="1" applyAlignment="1" applyProtection="1">
      <alignment horizontal="left" vertical="center"/>
      <protection locked="0"/>
    </xf>
    <xf numFmtId="0" fontId="0" fillId="0" borderId="3" xfId="0"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49" fontId="4" fillId="0" borderId="8" xfId="0" applyNumberFormat="1" applyFont="1" applyBorder="1" applyProtection="1">
      <protection locked="0"/>
    </xf>
    <xf numFmtId="0" fontId="6" fillId="0" borderId="0" xfId="2" applyFont="1" applyFill="1" applyBorder="1" applyAlignment="1" applyProtection="1">
      <alignment horizontal="center" wrapText="1"/>
    </xf>
    <xf numFmtId="0" fontId="2" fillId="0" borderId="0" xfId="0" applyFont="1" applyProtection="1">
      <protection hidden="1"/>
    </xf>
    <xf numFmtId="0" fontId="5" fillId="2" borderId="11" xfId="2" applyFont="1" applyBorder="1" applyAlignment="1" applyProtection="1"/>
    <xf numFmtId="0" fontId="4" fillId="4" borderId="10"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xf>
    <xf numFmtId="0" fontId="4" fillId="0" borderId="0" xfId="0" applyFont="1" applyBorder="1" applyAlignment="1" applyProtection="1">
      <alignment horizontal="center" vertical="center"/>
      <protection locked="0"/>
    </xf>
    <xf numFmtId="0" fontId="4" fillId="5" borderId="14" xfId="4" applyFont="1" applyAlignment="1" applyProtection="1">
      <alignment horizontal="center" vertical="center"/>
      <protection locked="0"/>
    </xf>
    <xf numFmtId="9" fontId="4" fillId="3" borderId="1" xfId="3" applyFont="1" applyFill="1" applyBorder="1" applyAlignment="1" applyProtection="1">
      <alignment horizontal="center"/>
    </xf>
    <xf numFmtId="9" fontId="4" fillId="0" borderId="1" xfId="3" applyFont="1" applyFill="1" applyBorder="1" applyAlignment="1" applyProtection="1">
      <alignment horizontal="center"/>
    </xf>
    <xf numFmtId="0" fontId="0" fillId="0" borderId="1" xfId="0" applyFont="1" applyFill="1" applyBorder="1" applyProtection="1"/>
    <xf numFmtId="1" fontId="4" fillId="4" borderId="10" xfId="0" applyNumberFormat="1" applyFont="1" applyFill="1" applyBorder="1" applyAlignment="1" applyProtection="1">
      <alignment horizontal="center"/>
    </xf>
    <xf numFmtId="1" fontId="4" fillId="0" borderId="1" xfId="0" applyNumberFormat="1" applyFont="1" applyFill="1" applyBorder="1" applyAlignment="1" applyProtection="1">
      <alignment horizontal="center"/>
    </xf>
    <xf numFmtId="0" fontId="4" fillId="0" borderId="5" xfId="0" applyFont="1" applyBorder="1" applyAlignment="1" applyProtection="1">
      <alignment horizontal="left" vertical="center"/>
    </xf>
    <xf numFmtId="0" fontId="4" fillId="0" borderId="0" xfId="0" applyFont="1" applyBorder="1" applyAlignment="1" applyProtection="1">
      <alignment vertical="center"/>
    </xf>
    <xf numFmtId="0" fontId="4" fillId="0" borderId="7" xfId="0" applyFont="1" applyBorder="1" applyProtection="1"/>
    <xf numFmtId="0" fontId="4" fillId="0" borderId="8" xfId="0" applyNumberFormat="1" applyFont="1" applyBorder="1" applyProtection="1"/>
    <xf numFmtId="165" fontId="4" fillId="4" borderId="10" xfId="3" applyNumberFormat="1" applyFont="1" applyFill="1" applyBorder="1" applyAlignment="1" applyProtection="1">
      <alignment horizontal="center"/>
    </xf>
    <xf numFmtId="165" fontId="4" fillId="0" borderId="1" xfId="0" applyNumberFormat="1" applyFont="1" applyFill="1" applyBorder="1" applyAlignment="1" applyProtection="1">
      <alignment horizontal="center"/>
    </xf>
    <xf numFmtId="165" fontId="4" fillId="4" borderId="10" xfId="0" applyNumberFormat="1" applyFont="1" applyFill="1" applyBorder="1" applyAlignment="1" applyProtection="1">
      <alignment horizontal="center"/>
    </xf>
    <xf numFmtId="0" fontId="0" fillId="4" borderId="10" xfId="0" applyNumberFormat="1" applyFont="1" applyFill="1" applyBorder="1" applyProtection="1"/>
    <xf numFmtId="167" fontId="4" fillId="0" borderId="1" xfId="0" applyNumberFormat="1" applyFont="1" applyFill="1" applyBorder="1" applyAlignment="1" applyProtection="1">
      <alignment horizontal="center"/>
    </xf>
  </cellXfs>
  <cellStyles count="5">
    <cellStyle name="60% - Accent5" xfId="2" builtinId="48"/>
    <cellStyle name="Comma" xfId="1" builtinId="3"/>
    <cellStyle name="Normal" xfId="0" builtinId="0"/>
    <cellStyle name="Note" xfId="4" builtinId="10"/>
    <cellStyle name="Percent" xfId="3"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a:t>Volume Concentration</a:t>
            </a:r>
          </a:p>
        </c:rich>
      </c:tx>
      <c:layout>
        <c:manualLayout>
          <c:xMode val="edge"/>
          <c:yMode val="edge"/>
          <c:x val="0.28813093337336332"/>
          <c:y val="1.2260946490323794E-2"/>
        </c:manualLayout>
      </c:layout>
      <c:overlay val="0"/>
    </c:title>
    <c:autoTitleDeleted val="0"/>
    <c:plotArea>
      <c:layout>
        <c:manualLayout>
          <c:layoutTarget val="inner"/>
          <c:xMode val="edge"/>
          <c:yMode val="edge"/>
          <c:x val="9.4356931243898878E-2"/>
          <c:y val="0.11721653651748699"/>
          <c:w val="0.87745819093020794"/>
          <c:h val="0.66178496918654395"/>
        </c:manualLayout>
      </c:layout>
      <c:barChart>
        <c:barDir val="col"/>
        <c:grouping val="clustered"/>
        <c:varyColors val="0"/>
        <c:ser>
          <c:idx val="0"/>
          <c:order val="0"/>
          <c:invertIfNegative val="0"/>
          <c:cat>
            <c:numRef>
              <c:f>Report!$I$9:$I$52</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Report!$J$9:$J$52</c:f>
              <c:numCache>
                <c:formatCode>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13269760"/>
        <c:axId val="113276032"/>
      </c:barChart>
      <c:catAx>
        <c:axId val="113269760"/>
        <c:scaling>
          <c:orientation val="minMax"/>
        </c:scaling>
        <c:delete val="0"/>
        <c:axPos val="b"/>
        <c:title>
          <c:tx>
            <c:rich>
              <a:bodyPr/>
              <a:lstStyle/>
              <a:p>
                <a:pPr>
                  <a:defRPr/>
                </a:pPr>
                <a:r>
                  <a:rPr lang="en-US"/>
                  <a:t>Diameter in microns</a:t>
                </a:r>
              </a:p>
            </c:rich>
          </c:tx>
          <c:layout>
            <c:manualLayout>
              <c:xMode val="edge"/>
              <c:yMode val="edge"/>
              <c:x val="0.36754176610978662"/>
              <c:y val="0.90842815801052401"/>
            </c:manualLayout>
          </c:layout>
          <c:overlay val="0"/>
        </c:title>
        <c:numFmt formatCode="0.00" sourceLinked="1"/>
        <c:majorTickMark val="out"/>
        <c:minorTickMark val="none"/>
        <c:tickLblPos val="nextTo"/>
        <c:txPr>
          <a:bodyPr rot="-5400000" vert="horz"/>
          <a:lstStyle/>
          <a:p>
            <a:pPr>
              <a:defRPr sz="1200" baseline="0"/>
            </a:pPr>
            <a:endParaRPr lang="en-US"/>
          </a:p>
        </c:txPr>
        <c:crossAx val="113276032"/>
        <c:crosses val="autoZero"/>
        <c:auto val="0"/>
        <c:lblAlgn val="ctr"/>
        <c:lblOffset val="100"/>
        <c:tickLblSkip val="2"/>
        <c:tickMarkSkip val="1"/>
        <c:noMultiLvlLbl val="0"/>
      </c:catAx>
      <c:valAx>
        <c:axId val="113276032"/>
        <c:scaling>
          <c:orientation val="minMax"/>
        </c:scaling>
        <c:delete val="0"/>
        <c:axPos val="l"/>
        <c:majorGridlines/>
        <c:numFmt formatCode="0%" sourceLinked="0"/>
        <c:majorTickMark val="out"/>
        <c:minorTickMark val="none"/>
        <c:tickLblPos val="nextTo"/>
        <c:txPr>
          <a:bodyPr rot="0" vert="horz"/>
          <a:lstStyle/>
          <a:p>
            <a:pPr>
              <a:defRPr sz="1200" baseline="0"/>
            </a:pPr>
            <a:endParaRPr lang="en-US"/>
          </a:p>
        </c:txPr>
        <c:crossAx val="113269760"/>
        <c:crosses val="autoZero"/>
        <c:crossBetween val="between"/>
      </c:valAx>
      <c:spPr>
        <a:solidFill>
          <a:schemeClr val="accent3">
            <a:lumMod val="20000"/>
            <a:lumOff val="80000"/>
          </a:schemeClr>
        </a:solidFill>
      </c:spPr>
    </c:plotArea>
    <c:plotVisOnly val="1"/>
    <c:dispBlanksAs val="gap"/>
    <c:showDLblsOverMax val="0"/>
  </c:chart>
  <c:spPr>
    <a:effectLst>
      <a:outerShdw blurRad="50800" dist="38100" dir="2700000" algn="tl" rotWithShape="0">
        <a:prstClr val="black">
          <a:alpha val="40000"/>
        </a:prstClr>
      </a:outerShdw>
    </a:effectLst>
  </c:spPr>
  <c:printSettings>
    <c:headerFooter alignWithMargins="0"/>
    <c:pageMargins b="1" l="0.75000000000000255" r="0.750000000000002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Cumulative Volume Distribution</a:t>
            </a:r>
          </a:p>
        </c:rich>
      </c:tx>
      <c:layout>
        <c:manualLayout>
          <c:xMode val="edge"/>
          <c:yMode val="edge"/>
          <c:x val="0.29138054110018397"/>
          <c:y val="2.4844720496894412E-2"/>
        </c:manualLayout>
      </c:layout>
      <c:overlay val="0"/>
    </c:title>
    <c:autoTitleDeleted val="0"/>
    <c:plotArea>
      <c:layout>
        <c:manualLayout>
          <c:layoutTarget val="inner"/>
          <c:xMode val="edge"/>
          <c:yMode val="edge"/>
          <c:x val="9.8450445981236215E-2"/>
          <c:y val="0.16517857142857043"/>
          <c:w val="0.87205743285618254"/>
          <c:h val="0.67857142857143171"/>
        </c:manualLayout>
      </c:layout>
      <c:scatterChart>
        <c:scatterStyle val="lineMarker"/>
        <c:varyColors val="0"/>
        <c:ser>
          <c:idx val="0"/>
          <c:order val="0"/>
          <c:spPr>
            <a:effectLst>
              <a:outerShdw blurRad="50800" dist="38100" algn="l" rotWithShape="0">
                <a:prstClr val="black">
                  <a:alpha val="40000"/>
                </a:prstClr>
              </a:outerShdw>
            </a:effectLst>
          </c:spPr>
          <c:marker>
            <c:spPr>
              <a:ln>
                <a:solidFill>
                  <a:srgbClr val="000000"/>
                </a:solidFill>
              </a:ln>
              <a:effectLst>
                <a:outerShdw blurRad="50800" dist="38100" algn="l" rotWithShape="0">
                  <a:prstClr val="black">
                    <a:alpha val="40000"/>
                  </a:prstClr>
                </a:outerShdw>
              </a:effectLst>
            </c:spPr>
          </c:marker>
          <c:xVal>
            <c:numRef>
              <c:f>Report!$L$9:$L$52</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xVal>
          <c:yVal>
            <c:numRef>
              <c:f>Report!$K$9:$K$52</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mooth val="0"/>
        </c:ser>
        <c:dLbls>
          <c:showLegendKey val="0"/>
          <c:showVal val="0"/>
          <c:showCatName val="0"/>
          <c:showSerName val="0"/>
          <c:showPercent val="0"/>
          <c:showBubbleSize val="0"/>
        </c:dLbls>
        <c:axId val="113779072"/>
        <c:axId val="113781760"/>
      </c:scatterChart>
      <c:valAx>
        <c:axId val="113779072"/>
        <c:scaling>
          <c:logBase val="10"/>
          <c:orientation val="minMax"/>
          <c:max val="500"/>
          <c:min val="0.30000000000000004"/>
        </c:scaling>
        <c:delete val="0"/>
        <c:axPos val="b"/>
        <c:majorGridlines/>
        <c:minorGridlines/>
        <c:numFmt formatCode="0_);\(0\)" sourceLinked="0"/>
        <c:majorTickMark val="out"/>
        <c:minorTickMark val="none"/>
        <c:tickLblPos val="nextTo"/>
        <c:txPr>
          <a:bodyPr rot="0" vert="horz"/>
          <a:lstStyle/>
          <a:p>
            <a:pPr>
              <a:defRPr sz="1200" baseline="0"/>
            </a:pPr>
            <a:endParaRPr lang="en-US"/>
          </a:p>
        </c:txPr>
        <c:crossAx val="113781760"/>
        <c:crosses val="autoZero"/>
        <c:crossBetween val="midCat"/>
      </c:valAx>
      <c:valAx>
        <c:axId val="113781760"/>
        <c:scaling>
          <c:orientation val="minMax"/>
          <c:max val="1"/>
        </c:scaling>
        <c:delete val="0"/>
        <c:axPos val="l"/>
        <c:majorGridlines/>
        <c:numFmt formatCode="0%" sourceLinked="0"/>
        <c:majorTickMark val="out"/>
        <c:minorTickMark val="none"/>
        <c:tickLblPos val="nextTo"/>
        <c:txPr>
          <a:bodyPr rot="0" vert="horz"/>
          <a:lstStyle/>
          <a:p>
            <a:pPr>
              <a:defRPr sz="1200" baseline="0"/>
            </a:pPr>
            <a:endParaRPr lang="en-US"/>
          </a:p>
        </c:txPr>
        <c:crossAx val="113779072"/>
        <c:crossesAt val="0.1"/>
        <c:crossBetween val="midCat"/>
      </c:valAx>
      <c:spPr>
        <a:solidFill>
          <a:srgbClr val="9BBB59">
            <a:lumMod val="20000"/>
            <a:lumOff val="80000"/>
          </a:srgbClr>
        </a:solidFill>
      </c:spPr>
    </c:plotArea>
    <c:plotVisOnly val="1"/>
    <c:dispBlanksAs val="gap"/>
    <c:showDLblsOverMax val="0"/>
  </c:chart>
  <c:spPr>
    <a:effectLst>
      <a:outerShdw blurRad="50800" dist="38100" dir="2700000" algn="tl" rotWithShape="0">
        <a:prstClr val="black">
          <a:alpha val="40000"/>
        </a:prstClr>
      </a:outerShdw>
    </a:effectLst>
  </c:spPr>
  <c:printSettings>
    <c:headerFooter alignWithMargins="0"/>
    <c:pageMargins b="1" l="0.75000000000000255" r="0.7500000000000025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142875</xdr:rowOff>
    </xdr:from>
    <xdr:to>
      <xdr:col>12</xdr:col>
      <xdr:colOff>142875</xdr:colOff>
      <xdr:row>41</xdr:row>
      <xdr:rowOff>142875</xdr:rowOff>
    </xdr:to>
    <xdr:sp macro="" textlink="">
      <xdr:nvSpPr>
        <xdr:cNvPr id="2" name="TextBox 1"/>
        <xdr:cNvSpPr txBox="1"/>
      </xdr:nvSpPr>
      <xdr:spPr>
        <a:xfrm>
          <a:off x="38100" y="142875"/>
          <a:ext cx="7419975" cy="781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chemeClr val="dk1"/>
              </a:solidFill>
              <a:latin typeface="+mn-lt"/>
              <a:ea typeface="+mn-ea"/>
              <a:cs typeface="+mn-cs"/>
            </a:rPr>
            <a:t>Instructions for using LISST-Portable|XR Excel Template</a:t>
          </a:r>
          <a:endParaRPr lang="en-US" sz="1600"/>
        </a:p>
        <a:p>
          <a:endParaRPr lang="en-US" sz="1100">
            <a:solidFill>
              <a:schemeClr val="dk1"/>
            </a:solidFill>
            <a:latin typeface="+mn-lt"/>
            <a:ea typeface="+mn-ea"/>
            <a:cs typeface="+mn-cs"/>
          </a:endParaRPr>
        </a:p>
        <a:p>
          <a:r>
            <a:rPr lang="en-US" sz="1100">
              <a:solidFill>
                <a:schemeClr val="dk1"/>
              </a:solidFill>
              <a:latin typeface="+mn-lt"/>
              <a:ea typeface="+mn-ea"/>
              <a:cs typeface="+mn-cs"/>
            </a:rPr>
            <a:t>This template uses the Get External Data function in the Data menu of Excel 2007. </a:t>
          </a:r>
          <a:endParaRPr lang="en-US"/>
        </a:p>
        <a:p>
          <a:r>
            <a:rPr lang="en-US" sz="1100">
              <a:solidFill>
                <a:schemeClr val="dk1"/>
              </a:solidFill>
              <a:latin typeface="+mn-lt"/>
              <a:ea typeface="+mn-ea"/>
              <a:cs typeface="+mn-cs"/>
            </a:rPr>
            <a:t>These instructions assume that Excel 2007 is being used.  If prior versions of Excel are used the Get External Data method may not be available.  Manually cutting and pasting may be required.</a:t>
          </a:r>
          <a:endParaRPr lang="en-US"/>
        </a:p>
        <a:p>
          <a:endParaRPr lang="en-US" sz="1100">
            <a:solidFill>
              <a:schemeClr val="dk1"/>
            </a:solidFill>
            <a:latin typeface="+mn-lt"/>
            <a:ea typeface="+mn-ea"/>
            <a:cs typeface="+mn-cs"/>
          </a:endParaRPr>
        </a:p>
        <a:p>
          <a:r>
            <a:rPr lang="en-US" sz="1100" b="1">
              <a:solidFill>
                <a:schemeClr val="dk1"/>
              </a:solidFill>
              <a:latin typeface="+mn-lt"/>
              <a:ea typeface="+mn-ea"/>
              <a:cs typeface="+mn-cs"/>
            </a:rPr>
            <a:t>Step 1: Create new document using LISST-Portable Excel Template document.</a:t>
          </a:r>
          <a:endParaRPr lang="en-US" sz="1100">
            <a:solidFill>
              <a:schemeClr val="dk1"/>
            </a:solidFill>
            <a:latin typeface="+mn-lt"/>
            <a:ea typeface="+mn-ea"/>
            <a:cs typeface="+mn-cs"/>
          </a:endParaRPr>
        </a:p>
        <a:p>
          <a:r>
            <a:rPr lang="en-US" sz="1100">
              <a:solidFill>
                <a:schemeClr val="dk1"/>
              </a:solidFill>
              <a:latin typeface="+mn-lt"/>
              <a:ea typeface="+mn-ea"/>
              <a:cs typeface="+mn-cs"/>
            </a:rPr>
            <a:t>The provided template (*.xltx) file should be loaded into the template folder of Excel for easier access.  This can be done by opening the provided file and the select “Save As” from the Main menu and choosing “Excel Template” in the “Save as Type” box.  This will automatically save the file in the templates folder.  It will then be available under “My Templates” of the New file screen.  You can also create a New document using the provided file as a template by selecting "New from Existing" in the upper left section of the New file dialog box.  </a:t>
          </a:r>
          <a:endParaRPr lang="en-US"/>
        </a:p>
        <a:p>
          <a:endParaRPr lang="en-US" sz="1100">
            <a:solidFill>
              <a:schemeClr val="dk1"/>
            </a:solidFill>
            <a:latin typeface="+mn-lt"/>
            <a:ea typeface="+mn-ea"/>
            <a:cs typeface="+mn-cs"/>
          </a:endParaRPr>
        </a:p>
        <a:p>
          <a:r>
            <a:rPr lang="en-US" sz="1100" b="1">
              <a:solidFill>
                <a:schemeClr val="dk1"/>
              </a:solidFill>
              <a:latin typeface="+mn-lt"/>
              <a:ea typeface="+mn-ea"/>
              <a:cs typeface="+mn-cs"/>
            </a:rPr>
            <a:t>Step 2:  Import processed results into ASCII Data section</a:t>
          </a:r>
          <a:endParaRPr lang="en-US" sz="1100">
            <a:solidFill>
              <a:schemeClr val="dk1"/>
            </a:solidFill>
            <a:latin typeface="+mn-lt"/>
            <a:ea typeface="+mn-ea"/>
            <a:cs typeface="+mn-cs"/>
          </a:endParaRPr>
        </a:p>
        <a:p>
          <a:r>
            <a:rPr lang="en-US" sz="1100">
              <a:solidFill>
                <a:schemeClr val="dk1"/>
              </a:solidFill>
              <a:latin typeface="+mn-lt"/>
              <a:ea typeface="+mn-ea"/>
              <a:cs typeface="+mn-cs"/>
            </a:rPr>
            <a:t>The Report sections uses formulas that point to the ASCII Data tab to obtain the values to display.  In order to the report to display the data correct the Processed Results file that has been downloaded from the LISST-Portable must be loaded in to the ASCII Data tab.  The easiest way to do this in Excel 2007 is to use the Get External Data function under the Data menu.  Select the "From Text" icon on the left side of the Data toolbar.  Select the Processed Results (*.ASC) file to load.  Please note that the default is to only show *.Txt files.  Click on the down arrow next to the File Type to select "All Files".   Once the file is selected, press the Import button.   The file is a comma delimited file.  Select Delimited and press Next.  Unselect the Tab check box and select the check box next to Comma. Press Finish to select the default formatting and import the text.  You will then be asked where you would like to place the imported data.  Click on cell A1 on the ASCII Data tab and press OK.   Please note that the data must be placed into the proper cells of the ASCII Data tab for the Report to work properly. It is recommended that you click on cell A1 of the ASCII Data tab before starting the import process.  This will automatically fill in the proper location during this final step.  The data should now be shown on the ASCII Data tab.</a:t>
          </a:r>
          <a:endParaRPr lang="en-US"/>
        </a:p>
        <a:p>
          <a:endParaRPr lang="en-US" sz="1100">
            <a:solidFill>
              <a:schemeClr val="dk1"/>
            </a:solidFill>
            <a:latin typeface="+mn-lt"/>
            <a:ea typeface="+mn-ea"/>
            <a:cs typeface="+mn-cs"/>
          </a:endParaRPr>
        </a:p>
        <a:p>
          <a:r>
            <a:rPr lang="en-US" sz="1100" b="1">
              <a:solidFill>
                <a:schemeClr val="dk1"/>
              </a:solidFill>
              <a:latin typeface="+mn-lt"/>
              <a:ea typeface="+mn-ea"/>
              <a:cs typeface="+mn-cs"/>
            </a:rPr>
            <a:t>Step 3: Add additional information on individual samples as desired</a:t>
          </a:r>
          <a:endParaRPr lang="en-US" sz="1100">
            <a:solidFill>
              <a:schemeClr val="dk1"/>
            </a:solidFill>
            <a:latin typeface="+mn-lt"/>
            <a:ea typeface="+mn-ea"/>
            <a:cs typeface="+mn-cs"/>
          </a:endParaRPr>
        </a:p>
        <a:p>
          <a:r>
            <a:rPr lang="en-US" sz="1100">
              <a:solidFill>
                <a:schemeClr val="dk1"/>
              </a:solidFill>
              <a:latin typeface="+mn-lt"/>
              <a:ea typeface="+mn-ea"/>
              <a:cs typeface="+mn-cs"/>
            </a:rPr>
            <a:t>While processing samples on the LISST-Portable it is possible to save a Note with each sample.  Due to the limited space and on-screen keyboard these notes may not contain all the information about the samples.   The Report will display the Note that is stored with the sample.  It can also display a more detailed description for each sample.  This extended information can be manually entered in column BN of the Raw Data tab which is just to the right of the Sample Notes.</a:t>
          </a:r>
          <a:endParaRPr lang="en-US"/>
        </a:p>
        <a:p>
          <a:endParaRPr lang="en-US" sz="1100">
            <a:solidFill>
              <a:schemeClr val="dk1"/>
            </a:solidFill>
            <a:latin typeface="+mn-lt"/>
            <a:ea typeface="+mn-ea"/>
            <a:cs typeface="+mn-cs"/>
          </a:endParaRPr>
        </a:p>
        <a:p>
          <a:r>
            <a:rPr lang="en-US" sz="1100" b="1">
              <a:solidFill>
                <a:schemeClr val="dk1"/>
              </a:solidFill>
              <a:latin typeface="+mn-lt"/>
              <a:ea typeface="+mn-ea"/>
              <a:cs typeface="+mn-cs"/>
            </a:rPr>
            <a:t>Step 4: Select Sample to display and Print Report</a:t>
          </a:r>
          <a:endParaRPr lang="en-US" sz="1100">
            <a:solidFill>
              <a:schemeClr val="dk1"/>
            </a:solidFill>
            <a:latin typeface="+mn-lt"/>
            <a:ea typeface="+mn-ea"/>
            <a:cs typeface="+mn-cs"/>
          </a:endParaRPr>
        </a:p>
        <a:p>
          <a:r>
            <a:rPr lang="en-US" sz="1100">
              <a:solidFill>
                <a:schemeClr val="dk1"/>
              </a:solidFill>
              <a:latin typeface="+mn-lt"/>
              <a:ea typeface="+mn-ea"/>
              <a:cs typeface="+mn-cs"/>
            </a:rPr>
            <a:t>Clicking on the Report tab will now display the Report showing the Size Distribution and the Cumulative Size Distribution. The LISST-Portable has the option to store multiple samples to a single file.  To select which sample is displayed in the Report, enter the desired sample number in cell C2 of the Report. </a:t>
          </a:r>
          <a:endParaRPr lang="en-US"/>
        </a:p>
        <a:p>
          <a:r>
            <a:rPr lang="en-US" sz="1100">
              <a:solidFill>
                <a:schemeClr val="dk1"/>
              </a:solidFill>
              <a:latin typeface="+mn-lt"/>
              <a:ea typeface="+mn-ea"/>
              <a:cs typeface="+mn-cs"/>
            </a:rPr>
            <a:t>The report can now be printed by selecting Print or Print Preview from the Main menu or by pressing Alt+F+P.  You can also save the report as a PDF using Save As</a:t>
          </a:r>
          <a:r>
            <a:rPr lang="en-US" sz="1100" baseline="0">
              <a:solidFill>
                <a:schemeClr val="dk1"/>
              </a:solidFill>
              <a:latin typeface="+mn-lt"/>
              <a:ea typeface="+mn-ea"/>
              <a:cs typeface="+mn-cs"/>
            </a:rPr>
            <a:t> and the selecting PDF in the </a:t>
          </a:r>
          <a:r>
            <a:rPr lang="en-US" sz="1100">
              <a:solidFill>
                <a:schemeClr val="dk1"/>
              </a:solidFill>
              <a:effectLst/>
              <a:latin typeface="+mn-lt"/>
              <a:ea typeface="+mn-ea"/>
              <a:cs typeface="+mn-cs"/>
            </a:rPr>
            <a:t>“Save as Type” box</a:t>
          </a:r>
          <a:r>
            <a:rPr lang="en-US" sz="1100" baseline="0">
              <a:solidFill>
                <a:schemeClr val="dk1"/>
              </a:solidFill>
              <a:latin typeface="+mn-lt"/>
              <a:ea typeface="+mn-ea"/>
              <a:cs typeface="+mn-cs"/>
            </a:rPr>
            <a:t>.</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Customizing</a:t>
          </a:r>
          <a:r>
            <a:rPr lang="en-US" sz="1100" b="1" baseline="0">
              <a:solidFill>
                <a:schemeClr val="dk1"/>
              </a:solidFill>
              <a:latin typeface="+mn-lt"/>
              <a:ea typeface="+mn-ea"/>
              <a:cs typeface="+mn-cs"/>
            </a:rPr>
            <a:t> Report</a:t>
          </a:r>
        </a:p>
        <a:p>
          <a:r>
            <a:rPr lang="en-US" sz="1100" b="0" baseline="0">
              <a:solidFill>
                <a:schemeClr val="dk1"/>
              </a:solidFill>
              <a:latin typeface="+mn-lt"/>
              <a:ea typeface="+mn-ea"/>
              <a:cs typeface="+mn-cs"/>
            </a:rPr>
            <a:t>The provided template has some cells locked to protect from accidental changes to the formulas in the cells.  If  the template is to be customized you must first unprotect the sheet to have full access to the cells.  First create a back up copy of the template that can be used as a reference.  To unprotect the sheet, choose Format from the Cells section of the Home menu.  Then select Unprotect Sheet.  Changes can now be made.  </a:t>
          </a:r>
          <a:endParaRPr lang="en-US" sz="1100" b="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6</xdr:col>
      <xdr:colOff>973905</xdr:colOff>
      <xdr:row>23</xdr:row>
      <xdr:rowOff>181939</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47625</xdr:rowOff>
    </xdr:from>
    <xdr:to>
      <xdr:col>6</xdr:col>
      <xdr:colOff>963202</xdr:colOff>
      <xdr:row>40</xdr:row>
      <xdr:rowOff>32107</xdr:rowOff>
    </xdr:to>
    <xdr:graphicFrame macro="">
      <xdr:nvGraphicFramePr>
        <xdr:cNvPr id="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173</xdr:colOff>
      <xdr:row>52</xdr:row>
      <xdr:rowOff>33391</xdr:rowOff>
    </xdr:from>
    <xdr:to>
      <xdr:col>11</xdr:col>
      <xdr:colOff>37445</xdr:colOff>
      <xdr:row>57</xdr:row>
      <xdr:rowOff>96319</xdr:rowOff>
    </xdr:to>
    <xdr:pic>
      <xdr:nvPicPr>
        <xdr:cNvPr id="4"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7288403" y="12308869"/>
          <a:ext cx="3215840" cy="1240175"/>
        </a:xfrm>
        <a:prstGeom prst="rect">
          <a:avLst/>
        </a:prstGeom>
        <a:noFill/>
      </xdr:spPr>
    </xdr:pic>
    <xdr:clientData/>
  </xdr:twoCellAnchor>
  <xdr:twoCellAnchor>
    <xdr:from>
      <xdr:col>3</xdr:col>
      <xdr:colOff>172625</xdr:colOff>
      <xdr:row>57</xdr:row>
      <xdr:rowOff>92893</xdr:rowOff>
    </xdr:from>
    <xdr:to>
      <xdr:col>8</xdr:col>
      <xdr:colOff>577704</xdr:colOff>
      <xdr:row>62</xdr:row>
      <xdr:rowOff>57362</xdr:rowOff>
    </xdr:to>
    <xdr:sp macro="" textlink="">
      <xdr:nvSpPr>
        <xdr:cNvPr id="5" name="TextBox 4"/>
        <xdr:cNvSpPr txBox="1"/>
      </xdr:nvSpPr>
      <xdr:spPr>
        <a:xfrm>
          <a:off x="4239479" y="13545618"/>
          <a:ext cx="3626455" cy="1013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Analysis performed using laser diffraction techniques as described in AWWA Standard No. 2560D and ISO-13320-1.  Instrumentation verified using NIST traceable standard particles. Rev. 4/5/2013.</a:t>
          </a:r>
          <a:endParaRPr lang="en-US" sz="1100"/>
        </a:p>
      </xdr:txBody>
    </xdr:sp>
    <xdr:clientData/>
  </xdr:twoCellAnchor>
  <xdr:twoCellAnchor>
    <xdr:from>
      <xdr:col>8</xdr:col>
      <xdr:colOff>687407</xdr:colOff>
      <xdr:row>57</xdr:row>
      <xdr:rowOff>123718</xdr:rowOff>
    </xdr:from>
    <xdr:to>
      <xdr:col>10</xdr:col>
      <xdr:colOff>542282</xdr:colOff>
      <xdr:row>60</xdr:row>
      <xdr:rowOff>26328</xdr:rowOff>
    </xdr:to>
    <xdr:sp macro="" textlink="">
      <xdr:nvSpPr>
        <xdr:cNvPr id="6" name="TextBox 5"/>
        <xdr:cNvSpPr txBox="1"/>
      </xdr:nvSpPr>
      <xdr:spPr>
        <a:xfrm>
          <a:off x="7975637" y="13576443"/>
          <a:ext cx="1931111" cy="566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Black" pitchFamily="34" charset="0"/>
            </a:rPr>
            <a:t>Sequoia Scientific,</a:t>
          </a:r>
          <a:r>
            <a:rPr lang="en-US" sz="1100" baseline="0">
              <a:latin typeface="Arial Black" pitchFamily="34" charset="0"/>
            </a:rPr>
            <a:t> Inc</a:t>
          </a:r>
        </a:p>
        <a:p>
          <a:r>
            <a:rPr lang="en-US" sz="1100" baseline="0">
              <a:latin typeface="Arial Black" pitchFamily="34" charset="0"/>
            </a:rPr>
            <a:t>www.SequoiaSci.com</a:t>
          </a:r>
        </a:p>
        <a:p>
          <a:endParaRPr lang="en-US" sz="1100"/>
        </a:p>
      </xdr:txBody>
    </xdr:sp>
    <xdr:clientData/>
  </xdr:twoCellAnchor>
  <xdr:twoCellAnchor>
    <xdr:from>
      <xdr:col>0</xdr:col>
      <xdr:colOff>152398</xdr:colOff>
      <xdr:row>61</xdr:row>
      <xdr:rowOff>84442</xdr:rowOff>
    </xdr:from>
    <xdr:to>
      <xdr:col>10</xdr:col>
      <xdr:colOff>1006011</xdr:colOff>
      <xdr:row>67</xdr:row>
      <xdr:rowOff>21405</xdr:rowOff>
    </xdr:to>
    <xdr:sp macro="" textlink="">
      <xdr:nvSpPr>
        <xdr:cNvPr id="7" name="TextBox 6"/>
        <xdr:cNvSpPr txBox="1"/>
      </xdr:nvSpPr>
      <xdr:spPr>
        <a:xfrm>
          <a:off x="152398" y="14393346"/>
          <a:ext cx="10218079" cy="1092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u="none" strike="noStrike">
              <a:solidFill>
                <a:schemeClr val="dk1"/>
              </a:solidFill>
              <a:latin typeface="+mn-lt"/>
              <a:ea typeface="+mn-ea"/>
              <a:cs typeface="+mn-cs"/>
            </a:rPr>
            <a:t>Additional Sample Notes:</a:t>
          </a:r>
          <a:r>
            <a:rPr lang="en-US"/>
            <a:t> </a:t>
          </a:r>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7" sqref="P17"/>
    </sheetView>
  </sheetViews>
  <sheetFormatPr defaultRowHeight="15" x14ac:dyDescent="0.25"/>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9"/>
  <sheetViews>
    <sheetView showGridLines="0" tabSelected="1" zoomScale="89" zoomScaleNormal="89" workbookViewId="0">
      <selection activeCell="M59" sqref="M59"/>
    </sheetView>
  </sheetViews>
  <sheetFormatPr defaultRowHeight="15" x14ac:dyDescent="0.25"/>
  <cols>
    <col min="1" max="1" width="26" customWidth="1"/>
    <col min="2" max="2" width="17" customWidth="1"/>
    <col min="3" max="3" width="13.7109375" customWidth="1"/>
    <col min="4" max="4" width="3.140625" customWidth="1"/>
    <col min="5" max="5" width="17.140625" customWidth="1"/>
    <col min="6" max="7" width="15" customWidth="1"/>
    <col min="8" max="8" width="3" customWidth="1"/>
    <col min="9" max="9" width="15.85546875" customWidth="1"/>
    <col min="10" max="10" width="15.28515625" customWidth="1"/>
    <col min="11" max="11" width="16.5703125" customWidth="1"/>
  </cols>
  <sheetData>
    <row r="1" spans="1:12" ht="38.25" customHeight="1" x14ac:dyDescent="0.7">
      <c r="B1" s="4" t="s">
        <v>28</v>
      </c>
    </row>
    <row r="2" spans="1:12" s="5" customFormat="1" ht="19.5" customHeight="1" x14ac:dyDescent="0.25">
      <c r="A2" s="29" t="s">
        <v>13</v>
      </c>
      <c r="B2" s="30"/>
      <c r="C2" s="40">
        <v>1</v>
      </c>
      <c r="D2" s="31"/>
      <c r="E2" s="7"/>
      <c r="F2" s="6"/>
      <c r="G2" s="6"/>
      <c r="H2" s="6"/>
      <c r="I2" s="6"/>
      <c r="J2" s="6"/>
      <c r="K2" s="8"/>
    </row>
    <row r="3" spans="1:12" s="5" customFormat="1" ht="19.5" customHeight="1" x14ac:dyDescent="0.25">
      <c r="A3" s="46" t="s">
        <v>29</v>
      </c>
      <c r="B3" s="47">
        <f ca="1">OFFSET('ASCII Data'!BO6,(C2-1),0,1,1)</f>
        <v>0</v>
      </c>
      <c r="C3" s="39"/>
      <c r="D3" s="39"/>
      <c r="E3" s="10"/>
      <c r="F3" s="9"/>
      <c r="G3" s="9"/>
      <c r="H3" s="9"/>
      <c r="I3" s="9"/>
      <c r="J3" s="9"/>
      <c r="K3" s="11"/>
    </row>
    <row r="4" spans="1:12" s="5" customFormat="1" ht="19.5" customHeight="1" x14ac:dyDescent="0.25">
      <c r="A4" s="46" t="s">
        <v>32</v>
      </c>
      <c r="B4" s="47">
        <f ca="1">OFFSET('ASCII Data'!BN6,(C2-1),0,1,1)</f>
        <v>0</v>
      </c>
      <c r="D4" s="39"/>
      <c r="E4" s="10"/>
      <c r="F4" s="9"/>
      <c r="G4" s="9"/>
      <c r="H4" s="9"/>
      <c r="I4" s="9"/>
      <c r="J4" s="9"/>
      <c r="K4" s="11"/>
    </row>
    <row r="5" spans="1:12" s="5" customFormat="1" ht="19.5" customHeight="1" x14ac:dyDescent="0.25">
      <c r="A5" s="46" t="s">
        <v>30</v>
      </c>
      <c r="B5" s="47">
        <f ca="1">OFFSET('ASCII Data'!BP6,(C2-1),0,1,1)</f>
        <v>0</v>
      </c>
      <c r="D5" s="32"/>
      <c r="E5" s="10"/>
      <c r="F5" s="9"/>
      <c r="G5" s="9"/>
      <c r="H5" s="9"/>
      <c r="I5" s="9"/>
      <c r="J5" s="9"/>
      <c r="K5" s="11"/>
    </row>
    <row r="6" spans="1:12" ht="19.5" customHeight="1" x14ac:dyDescent="0.3">
      <c r="A6" s="48" t="s">
        <v>31</v>
      </c>
      <c r="B6" s="49">
        <f ca="1" xml:space="preserve"> OFFSET('ASCII Data'!BQ6,(C2-1),0,1,1)</f>
        <v>0</v>
      </c>
      <c r="C6" s="12"/>
      <c r="D6" s="33"/>
      <c r="E6" s="12"/>
      <c r="F6" s="12"/>
      <c r="G6" s="12"/>
      <c r="H6" s="12"/>
      <c r="I6" s="12"/>
      <c r="J6" s="12"/>
      <c r="K6" s="13"/>
    </row>
    <row r="8" spans="1:12" ht="37.5" x14ac:dyDescent="0.3">
      <c r="I8" s="22" t="s">
        <v>12</v>
      </c>
      <c r="J8" s="22" t="s">
        <v>0</v>
      </c>
      <c r="K8" s="22" t="s">
        <v>1</v>
      </c>
      <c r="L8" s="34" t="s">
        <v>14</v>
      </c>
    </row>
    <row r="9" spans="1:12" ht="18.75" x14ac:dyDescent="0.3">
      <c r="I9" s="14">
        <f>'ASCII Data'!$V$4</f>
        <v>0</v>
      </c>
      <c r="J9" s="41" t="e">
        <f ca="1">OFFSET('ASCII Data'!V6,(C2-1),0,1,1)/B47</f>
        <v>#DIV/0!</v>
      </c>
      <c r="K9" s="15" t="e">
        <f ca="1">J9</f>
        <v>#DIV/0!</v>
      </c>
      <c r="L9" s="35">
        <f>I9*1.0863095</f>
        <v>0</v>
      </c>
    </row>
    <row r="10" spans="1:12" ht="18.75" x14ac:dyDescent="0.3">
      <c r="I10" s="16">
        <f>'ASCII Data'!$W$4</f>
        <v>0</v>
      </c>
      <c r="J10" s="42" t="e">
        <f ca="1">OFFSET('ASCII Data'!W$6,($C$2-1),0,1,1)/B47</f>
        <v>#DIV/0!</v>
      </c>
      <c r="K10" s="17" t="e">
        <f ca="1">K9+J10</f>
        <v>#DIV/0!</v>
      </c>
      <c r="L10" s="35">
        <f t="shared" ref="L10:L52" si="0">I10*1.0863095</f>
        <v>0</v>
      </c>
    </row>
    <row r="11" spans="1:12" ht="18.75" x14ac:dyDescent="0.3">
      <c r="I11" s="14">
        <f>'ASCII Data'!$X$4</f>
        <v>0</v>
      </c>
      <c r="J11" s="41" t="e">
        <f ca="1">OFFSET('ASCII Data'!X$6,($C$2-1),0,1,1)/B47</f>
        <v>#DIV/0!</v>
      </c>
      <c r="K11" s="15" t="e">
        <f t="shared" ref="K11:K52" ca="1" si="1">K10+J11</f>
        <v>#DIV/0!</v>
      </c>
      <c r="L11" s="35">
        <f t="shared" si="0"/>
        <v>0</v>
      </c>
    </row>
    <row r="12" spans="1:12" ht="18.75" x14ac:dyDescent="0.3">
      <c r="I12" s="16">
        <f>'ASCII Data'!$Y$4</f>
        <v>0</v>
      </c>
      <c r="J12" s="42" t="e">
        <f ca="1">OFFSET('ASCII Data'!Y$6,($C$2-1),0,1,1)/B47</f>
        <v>#DIV/0!</v>
      </c>
      <c r="K12" s="17" t="e">
        <f t="shared" ca="1" si="1"/>
        <v>#DIV/0!</v>
      </c>
      <c r="L12" s="35">
        <f t="shared" si="0"/>
        <v>0</v>
      </c>
    </row>
    <row r="13" spans="1:12" ht="18.75" x14ac:dyDescent="0.3">
      <c r="I13" s="14">
        <f>'ASCII Data'!$Z$4</f>
        <v>0</v>
      </c>
      <c r="J13" s="41" t="e">
        <f ca="1">OFFSET('ASCII Data'!Z$6,($C$2-1),0,1,1)/B47</f>
        <v>#DIV/0!</v>
      </c>
      <c r="K13" s="15" t="e">
        <f t="shared" ca="1" si="1"/>
        <v>#DIV/0!</v>
      </c>
      <c r="L13" s="35">
        <f t="shared" si="0"/>
        <v>0</v>
      </c>
    </row>
    <row r="14" spans="1:12" ht="18.75" x14ac:dyDescent="0.3">
      <c r="I14" s="16">
        <f>'ASCII Data'!$AA$4</f>
        <v>0</v>
      </c>
      <c r="J14" s="42" t="e">
        <f ca="1">OFFSET('ASCII Data'!AA$6,($C$2-1),0,1,1)/B47</f>
        <v>#DIV/0!</v>
      </c>
      <c r="K14" s="17" t="e">
        <f ca="1">K13+J14</f>
        <v>#DIV/0!</v>
      </c>
      <c r="L14" s="35">
        <f t="shared" si="0"/>
        <v>0</v>
      </c>
    </row>
    <row r="15" spans="1:12" ht="18.75" x14ac:dyDescent="0.3">
      <c r="I15" s="14">
        <f>'ASCII Data'!$AB$4</f>
        <v>0</v>
      </c>
      <c r="J15" s="41" t="e">
        <f ca="1">OFFSET('ASCII Data'!AB$6,($C$2-1),0,1,1)/B47</f>
        <v>#DIV/0!</v>
      </c>
      <c r="K15" s="15" t="e">
        <f t="shared" ca="1" si="1"/>
        <v>#DIV/0!</v>
      </c>
      <c r="L15" s="35">
        <f t="shared" si="0"/>
        <v>0</v>
      </c>
    </row>
    <row r="16" spans="1:12" ht="18.75" x14ac:dyDescent="0.3">
      <c r="I16" s="16">
        <f>'ASCII Data'!$AC$4</f>
        <v>0</v>
      </c>
      <c r="J16" s="42" t="e">
        <f ca="1">OFFSET('ASCII Data'!AC$6,($C$2-1),0,1,1)/B47</f>
        <v>#DIV/0!</v>
      </c>
      <c r="K16" s="17" t="e">
        <f t="shared" ca="1" si="1"/>
        <v>#DIV/0!</v>
      </c>
      <c r="L16" s="35">
        <f t="shared" si="0"/>
        <v>0</v>
      </c>
    </row>
    <row r="17" spans="9:12" ht="18.75" x14ac:dyDescent="0.3">
      <c r="I17" s="14">
        <f>'ASCII Data'!$AD$4</f>
        <v>0</v>
      </c>
      <c r="J17" s="41" t="e">
        <f ca="1">OFFSET('ASCII Data'!AD$6,($C$2-1),0,1,1)/B47</f>
        <v>#DIV/0!</v>
      </c>
      <c r="K17" s="15" t="e">
        <f t="shared" ca="1" si="1"/>
        <v>#DIV/0!</v>
      </c>
      <c r="L17" s="35">
        <f t="shared" si="0"/>
        <v>0</v>
      </c>
    </row>
    <row r="18" spans="9:12" ht="18.75" x14ac:dyDescent="0.3">
      <c r="I18" s="16">
        <f>'ASCII Data'!$AE$4</f>
        <v>0</v>
      </c>
      <c r="J18" s="42" t="e">
        <f ca="1">OFFSET('ASCII Data'!AE$6,($C$2-1),0,1,1)/B47</f>
        <v>#DIV/0!</v>
      </c>
      <c r="K18" s="17" t="e">
        <f t="shared" ca="1" si="1"/>
        <v>#DIV/0!</v>
      </c>
      <c r="L18" s="35">
        <f t="shared" si="0"/>
        <v>0</v>
      </c>
    </row>
    <row r="19" spans="9:12" ht="18.75" x14ac:dyDescent="0.3">
      <c r="I19" s="14">
        <f>'ASCII Data'!$AF$4</f>
        <v>0</v>
      </c>
      <c r="J19" s="41" t="e">
        <f ca="1">OFFSET('ASCII Data'!AF$6,($C$2-1),0,1,1)/B47</f>
        <v>#DIV/0!</v>
      </c>
      <c r="K19" s="15" t="e">
        <f t="shared" ca="1" si="1"/>
        <v>#DIV/0!</v>
      </c>
      <c r="L19" s="35">
        <f t="shared" si="0"/>
        <v>0</v>
      </c>
    </row>
    <row r="20" spans="9:12" ht="18.75" x14ac:dyDescent="0.3">
      <c r="I20" s="16">
        <f>'ASCII Data'!$AG$4</f>
        <v>0</v>
      </c>
      <c r="J20" s="42" t="e">
        <f ca="1">OFFSET('ASCII Data'!AG$6,($C$2-1),0,1,1)/B47</f>
        <v>#DIV/0!</v>
      </c>
      <c r="K20" s="17" t="e">
        <f t="shared" ca="1" si="1"/>
        <v>#DIV/0!</v>
      </c>
      <c r="L20" s="35">
        <f t="shared" si="0"/>
        <v>0</v>
      </c>
    </row>
    <row r="21" spans="9:12" ht="18.75" x14ac:dyDescent="0.3">
      <c r="I21" s="14">
        <f>'ASCII Data'!$AH$4</f>
        <v>0</v>
      </c>
      <c r="J21" s="41" t="e">
        <f ca="1">OFFSET('ASCII Data'!AH$6,($C$2-1),0,1,1)/B47</f>
        <v>#DIV/0!</v>
      </c>
      <c r="K21" s="15" t="e">
        <f t="shared" ca="1" si="1"/>
        <v>#DIV/0!</v>
      </c>
      <c r="L21" s="35">
        <f t="shared" si="0"/>
        <v>0</v>
      </c>
    </row>
    <row r="22" spans="9:12" ht="18.75" x14ac:dyDescent="0.3">
      <c r="I22" s="16">
        <f>'ASCII Data'!$AI$4</f>
        <v>0</v>
      </c>
      <c r="J22" s="42" t="e">
        <f ca="1">OFFSET('ASCII Data'!AI$6,($C$2-1),0,1,1)/B47</f>
        <v>#DIV/0!</v>
      </c>
      <c r="K22" s="17" t="e">
        <f t="shared" ca="1" si="1"/>
        <v>#DIV/0!</v>
      </c>
      <c r="L22" s="35">
        <f t="shared" si="0"/>
        <v>0</v>
      </c>
    </row>
    <row r="23" spans="9:12" ht="18.75" x14ac:dyDescent="0.3">
      <c r="I23" s="14">
        <f>'ASCII Data'!$AJ$4</f>
        <v>0</v>
      </c>
      <c r="J23" s="41" t="e">
        <f ca="1">OFFSET('ASCII Data'!AJ$6,($C$2-1),0,1,1)/B47</f>
        <v>#DIV/0!</v>
      </c>
      <c r="K23" s="15" t="e">
        <f t="shared" ca="1" si="1"/>
        <v>#DIV/0!</v>
      </c>
      <c r="L23" s="35">
        <f t="shared" si="0"/>
        <v>0</v>
      </c>
    </row>
    <row r="24" spans="9:12" ht="18.75" x14ac:dyDescent="0.3">
      <c r="I24" s="16">
        <f>'ASCII Data'!$AK$4</f>
        <v>0</v>
      </c>
      <c r="J24" s="42" t="e">
        <f ca="1">OFFSET('ASCII Data'!AK$6,($C$2-1),0,1,1)/B47</f>
        <v>#DIV/0!</v>
      </c>
      <c r="K24" s="17" t="e">
        <f t="shared" ca="1" si="1"/>
        <v>#DIV/0!</v>
      </c>
      <c r="L24" s="35">
        <f t="shared" si="0"/>
        <v>0</v>
      </c>
    </row>
    <row r="25" spans="9:12" ht="18.75" x14ac:dyDescent="0.3">
      <c r="I25" s="14">
        <f>'ASCII Data'!$AL$4</f>
        <v>0</v>
      </c>
      <c r="J25" s="41" t="e">
        <f ca="1">OFFSET('ASCII Data'!AL$6,($C$2-1),0,1,1)/B47</f>
        <v>#DIV/0!</v>
      </c>
      <c r="K25" s="15" t="e">
        <f t="shared" ca="1" si="1"/>
        <v>#DIV/0!</v>
      </c>
      <c r="L25" s="35">
        <f t="shared" si="0"/>
        <v>0</v>
      </c>
    </row>
    <row r="26" spans="9:12" ht="18.75" x14ac:dyDescent="0.3">
      <c r="I26" s="16">
        <f>'ASCII Data'!$AM$4</f>
        <v>0</v>
      </c>
      <c r="J26" s="42" t="e">
        <f ca="1">OFFSET('ASCII Data'!AM$6,($C$2-1),0,1,1)/B47</f>
        <v>#DIV/0!</v>
      </c>
      <c r="K26" s="17" t="e">
        <f t="shared" ca="1" si="1"/>
        <v>#DIV/0!</v>
      </c>
      <c r="L26" s="35">
        <f t="shared" si="0"/>
        <v>0</v>
      </c>
    </row>
    <row r="27" spans="9:12" ht="18.75" x14ac:dyDescent="0.3">
      <c r="I27" s="14">
        <f>'ASCII Data'!$AN$4</f>
        <v>0</v>
      </c>
      <c r="J27" s="41" t="e">
        <f ca="1">OFFSET('ASCII Data'!AN$6,($C$2-1),0,1,1)/B47</f>
        <v>#DIV/0!</v>
      </c>
      <c r="K27" s="15" t="e">
        <f t="shared" ca="1" si="1"/>
        <v>#DIV/0!</v>
      </c>
      <c r="L27" s="35">
        <f t="shared" si="0"/>
        <v>0</v>
      </c>
    </row>
    <row r="28" spans="9:12" ht="18.75" x14ac:dyDescent="0.3">
      <c r="I28" s="16">
        <f>'ASCII Data'!$AO$4</f>
        <v>0</v>
      </c>
      <c r="J28" s="42" t="e">
        <f ca="1">OFFSET('ASCII Data'!AO$6,($C$2-1),0,1,1)/B47</f>
        <v>#DIV/0!</v>
      </c>
      <c r="K28" s="17" t="e">
        <f t="shared" ca="1" si="1"/>
        <v>#DIV/0!</v>
      </c>
      <c r="L28" s="35">
        <f t="shared" si="0"/>
        <v>0</v>
      </c>
    </row>
    <row r="29" spans="9:12" ht="18.75" x14ac:dyDescent="0.3">
      <c r="I29" s="14">
        <f>'ASCII Data'!$AP$4</f>
        <v>0</v>
      </c>
      <c r="J29" s="41" t="e">
        <f ca="1">OFFSET('ASCII Data'!AP$6,($C$2-1),0,1,1)/B47</f>
        <v>#DIV/0!</v>
      </c>
      <c r="K29" s="15" t="e">
        <f t="shared" ca="1" si="1"/>
        <v>#DIV/0!</v>
      </c>
      <c r="L29" s="35">
        <f t="shared" si="0"/>
        <v>0</v>
      </c>
    </row>
    <row r="30" spans="9:12" ht="18.75" x14ac:dyDescent="0.3">
      <c r="I30" s="16">
        <f>'ASCII Data'!$AQ$4</f>
        <v>0</v>
      </c>
      <c r="J30" s="42" t="e">
        <f ca="1">OFFSET('ASCII Data'!AQ$6,($C$2-1),0,1,1)/B47</f>
        <v>#DIV/0!</v>
      </c>
      <c r="K30" s="17" t="e">
        <f t="shared" ca="1" si="1"/>
        <v>#DIV/0!</v>
      </c>
      <c r="L30" s="35">
        <f t="shared" si="0"/>
        <v>0</v>
      </c>
    </row>
    <row r="31" spans="9:12" ht="18.75" x14ac:dyDescent="0.3">
      <c r="I31" s="14">
        <f>'ASCII Data'!$AR$4</f>
        <v>0</v>
      </c>
      <c r="J31" s="41" t="e">
        <f ca="1">OFFSET('ASCII Data'!AR$6,($C$2-1),0,1,1)/B47</f>
        <v>#DIV/0!</v>
      </c>
      <c r="K31" s="15" t="e">
        <f t="shared" ca="1" si="1"/>
        <v>#DIV/0!</v>
      </c>
      <c r="L31" s="35">
        <f t="shared" si="0"/>
        <v>0</v>
      </c>
    </row>
    <row r="32" spans="9:12" ht="18.75" x14ac:dyDescent="0.3">
      <c r="I32" s="16">
        <f>'ASCII Data'!$AS$4</f>
        <v>0</v>
      </c>
      <c r="J32" s="42" t="e">
        <f ca="1">OFFSET('ASCII Data'!AS$6,($C$2-1),0,1,1)/B47</f>
        <v>#DIV/0!</v>
      </c>
      <c r="K32" s="17" t="e">
        <f t="shared" ca="1" si="1"/>
        <v>#DIV/0!</v>
      </c>
      <c r="L32" s="35">
        <f t="shared" si="0"/>
        <v>0</v>
      </c>
    </row>
    <row r="33" spans="1:12" ht="18.75" x14ac:dyDescent="0.3">
      <c r="I33" s="14">
        <f>'ASCII Data'!$AT$4</f>
        <v>0</v>
      </c>
      <c r="J33" s="41" t="e">
        <f ca="1">OFFSET('ASCII Data'!AT$6,($C$2-1),0,1,1)/B47</f>
        <v>#DIV/0!</v>
      </c>
      <c r="K33" s="15" t="e">
        <f t="shared" ca="1" si="1"/>
        <v>#DIV/0!</v>
      </c>
      <c r="L33" s="35">
        <f t="shared" si="0"/>
        <v>0</v>
      </c>
    </row>
    <row r="34" spans="1:12" ht="18.75" x14ac:dyDescent="0.3">
      <c r="I34" s="16">
        <f>'ASCII Data'!$AU$4</f>
        <v>0</v>
      </c>
      <c r="J34" s="42" t="e">
        <f ca="1">OFFSET('ASCII Data'!AU$6,($C$2-1),0,1,1)/B47</f>
        <v>#DIV/0!</v>
      </c>
      <c r="K34" s="17" t="e">
        <f t="shared" ca="1" si="1"/>
        <v>#DIV/0!</v>
      </c>
      <c r="L34" s="35">
        <f t="shared" si="0"/>
        <v>0</v>
      </c>
    </row>
    <row r="35" spans="1:12" ht="18.75" x14ac:dyDescent="0.3">
      <c r="I35" s="14">
        <f>'ASCII Data'!$AV$4</f>
        <v>0</v>
      </c>
      <c r="J35" s="41" t="e">
        <f ca="1">OFFSET('ASCII Data'!AV$6,($C$2-1),0,1,1)/B47</f>
        <v>#DIV/0!</v>
      </c>
      <c r="K35" s="15" t="e">
        <f t="shared" ca="1" si="1"/>
        <v>#DIV/0!</v>
      </c>
      <c r="L35" s="35">
        <f t="shared" si="0"/>
        <v>0</v>
      </c>
    </row>
    <row r="36" spans="1:12" ht="18.75" x14ac:dyDescent="0.3">
      <c r="I36" s="16">
        <f>'ASCII Data'!$AW$4</f>
        <v>0</v>
      </c>
      <c r="J36" s="42" t="e">
        <f ca="1">OFFSET('ASCII Data'!AW$6,($C$2-1),0,1,1)/B47</f>
        <v>#DIV/0!</v>
      </c>
      <c r="K36" s="17" t="e">
        <f t="shared" ca="1" si="1"/>
        <v>#DIV/0!</v>
      </c>
      <c r="L36" s="35">
        <f t="shared" si="0"/>
        <v>0</v>
      </c>
    </row>
    <row r="37" spans="1:12" ht="18.75" x14ac:dyDescent="0.3">
      <c r="F37" s="1"/>
      <c r="G37" s="1"/>
      <c r="I37" s="14">
        <f>'ASCII Data'!$AX$4</f>
        <v>0</v>
      </c>
      <c r="J37" s="41" t="e">
        <f ca="1">OFFSET('ASCII Data'!AX$6,($C$2-1),0,1,1)/B47</f>
        <v>#DIV/0!</v>
      </c>
      <c r="K37" s="15" t="e">
        <f t="shared" ca="1" si="1"/>
        <v>#DIV/0!</v>
      </c>
      <c r="L37" s="35">
        <f t="shared" si="0"/>
        <v>0</v>
      </c>
    </row>
    <row r="38" spans="1:12" ht="18.75" x14ac:dyDescent="0.3">
      <c r="F38" s="2"/>
      <c r="G38" s="2"/>
      <c r="I38" s="16">
        <f>'ASCII Data'!$AY$4</f>
        <v>0</v>
      </c>
      <c r="J38" s="42" t="e">
        <f ca="1">OFFSET('ASCII Data'!AY$6,($C$2-1),0,1,1)/B47</f>
        <v>#DIV/0!</v>
      </c>
      <c r="K38" s="17" t="e">
        <f t="shared" ca="1" si="1"/>
        <v>#DIV/0!</v>
      </c>
      <c r="L38" s="35">
        <f t="shared" si="0"/>
        <v>0</v>
      </c>
    </row>
    <row r="39" spans="1:12" ht="18.75" x14ac:dyDescent="0.3">
      <c r="I39" s="14">
        <f>'ASCII Data'!$AZ$4</f>
        <v>0</v>
      </c>
      <c r="J39" s="41" t="e">
        <f ca="1">OFFSET('ASCII Data'!AZ$6,($C$2-1),0,1,1)/B47</f>
        <v>#DIV/0!</v>
      </c>
      <c r="K39" s="15" t="e">
        <f t="shared" ca="1" si="1"/>
        <v>#DIV/0!</v>
      </c>
      <c r="L39" s="35">
        <f t="shared" si="0"/>
        <v>0</v>
      </c>
    </row>
    <row r="40" spans="1:12" ht="18.75" x14ac:dyDescent="0.3">
      <c r="F40" s="1"/>
      <c r="G40" s="1"/>
      <c r="I40" s="16">
        <f>'ASCII Data'!$BA$4</f>
        <v>0</v>
      </c>
      <c r="J40" s="42" t="e">
        <f ca="1">OFFSET('ASCII Data'!BA$6,($C$2-1),0,1,1)/B47</f>
        <v>#DIV/0!</v>
      </c>
      <c r="K40" s="17" t="e">
        <f t="shared" ca="1" si="1"/>
        <v>#DIV/0!</v>
      </c>
      <c r="L40" s="35">
        <f t="shared" si="0"/>
        <v>0</v>
      </c>
    </row>
    <row r="41" spans="1:12" ht="18.75" x14ac:dyDescent="0.3">
      <c r="F41" s="1"/>
      <c r="G41" s="1"/>
      <c r="I41" s="14">
        <f>'ASCII Data'!$BB$4</f>
        <v>0</v>
      </c>
      <c r="J41" s="41" t="e">
        <f ca="1">OFFSET('ASCII Data'!BB$6,($C$2-1),0,1,1)/B47</f>
        <v>#DIV/0!</v>
      </c>
      <c r="K41" s="15" t="e">
        <f t="shared" ca="1" si="1"/>
        <v>#DIV/0!</v>
      </c>
      <c r="L41" s="35">
        <f t="shared" si="0"/>
        <v>0</v>
      </c>
    </row>
    <row r="42" spans="1:12" ht="18.75" x14ac:dyDescent="0.3">
      <c r="F42" s="1"/>
      <c r="G42" s="1"/>
      <c r="I42" s="16">
        <f>'ASCII Data'!$BC$4</f>
        <v>0</v>
      </c>
      <c r="J42" s="42" t="e">
        <f ca="1">OFFSET('ASCII Data'!BC$6,($C$2-1),0,1,1)/B47</f>
        <v>#DIV/0!</v>
      </c>
      <c r="K42" s="17" t="e">
        <f t="shared" ca="1" si="1"/>
        <v>#DIV/0!</v>
      </c>
      <c r="L42" s="35">
        <f t="shared" si="0"/>
        <v>0</v>
      </c>
    </row>
    <row r="43" spans="1:12" ht="20.25" customHeight="1" x14ac:dyDescent="0.3">
      <c r="A43" s="26" t="s">
        <v>2</v>
      </c>
      <c r="B43" s="27"/>
      <c r="C43" s="28"/>
      <c r="E43" s="36" t="s">
        <v>2</v>
      </c>
      <c r="F43" s="27"/>
      <c r="G43" s="28"/>
      <c r="I43" s="14">
        <f>'ASCII Data'!$BD$4</f>
        <v>0</v>
      </c>
      <c r="J43" s="41" t="e">
        <f ca="1">OFFSET('ASCII Data'!BD$6,($C$2-1),0,1,1)/B47</f>
        <v>#DIV/0!</v>
      </c>
      <c r="K43" s="15" t="e">
        <f t="shared" ca="1" si="1"/>
        <v>#DIV/0!</v>
      </c>
      <c r="L43" s="35">
        <f t="shared" si="0"/>
        <v>0</v>
      </c>
    </row>
    <row r="44" spans="1:12" ht="18.75" x14ac:dyDescent="0.3">
      <c r="A44" s="23" t="s">
        <v>33</v>
      </c>
      <c r="B44" s="18">
        <f ca="1">OFFSET('ASCII Data'!A$6,SampleNumber-1,0,1,1)</f>
        <v>0</v>
      </c>
      <c r="C44" s="53">
        <f>'ASCII Data'!A$5</f>
        <v>0</v>
      </c>
      <c r="E44" s="25" t="s">
        <v>15</v>
      </c>
      <c r="F44" s="20">
        <f ca="1">OFFSET('ASCII Data'!H$6,SampleNumber-1,0,1,1)</f>
        <v>0</v>
      </c>
      <c r="G44" s="25">
        <f>'ASCII Data'!H$5</f>
        <v>0</v>
      </c>
      <c r="I44" s="16">
        <f>'ASCII Data'!$BE$4</f>
        <v>0</v>
      </c>
      <c r="J44" s="42" t="e">
        <f ca="1">OFFSET('ASCII Data'!BE$6,($C$2-1),0,1,1)/B47</f>
        <v>#DIV/0!</v>
      </c>
      <c r="K44" s="17" t="e">
        <f t="shared" ca="1" si="1"/>
        <v>#DIV/0!</v>
      </c>
      <c r="L44" s="35">
        <f t="shared" si="0"/>
        <v>0</v>
      </c>
    </row>
    <row r="45" spans="1:12" ht="18.75" x14ac:dyDescent="0.3">
      <c r="A45" s="24" t="s">
        <v>34</v>
      </c>
      <c r="B45" s="19">
        <f ca="1">OFFSET('ASCII Data'!B$6,SampleNumber-1,0,1,1)</f>
        <v>0</v>
      </c>
      <c r="C45" s="43">
        <f>'ASCII Data'!B$5</f>
        <v>0</v>
      </c>
      <c r="E45" s="24" t="s">
        <v>3</v>
      </c>
      <c r="F45" s="21">
        <f ca="1">OFFSET('ASCII Data'!I$6,SampleNumber-1,0,1,1)</f>
        <v>0</v>
      </c>
      <c r="G45" s="24">
        <f>'ASCII Data'!I$5</f>
        <v>0</v>
      </c>
      <c r="I45" s="14">
        <f>'ASCII Data'!$BF$4</f>
        <v>0</v>
      </c>
      <c r="J45" s="41" t="e">
        <f ca="1">OFFSET('ASCII Data'!BF$6,($C$2-1),0,1,1)/B47</f>
        <v>#DIV/0!</v>
      </c>
      <c r="K45" s="15" t="e">
        <f t="shared" ca="1" si="1"/>
        <v>#DIV/0!</v>
      </c>
      <c r="L45" s="35">
        <f t="shared" si="0"/>
        <v>0</v>
      </c>
    </row>
    <row r="46" spans="1:12" ht="18.75" x14ac:dyDescent="0.3">
      <c r="A46" s="23" t="s">
        <v>35</v>
      </c>
      <c r="B46" s="50">
        <f ca="1">OFFSET('ASCII Data'!C$6,SampleNumber-1,0,1,1)*100</f>
        <v>0</v>
      </c>
      <c r="C46" s="23">
        <f>'ASCII Data'!C$5</f>
        <v>0</v>
      </c>
      <c r="E46" s="25" t="s">
        <v>4</v>
      </c>
      <c r="F46" s="20">
        <f ca="1">OFFSET('ASCII Data'!J$6,SampleNumber-1,0,1,1)</f>
        <v>0</v>
      </c>
      <c r="G46" s="25">
        <f>'ASCII Data'!J$5</f>
        <v>0</v>
      </c>
      <c r="I46" s="16">
        <f>'ASCII Data'!$BG$4</f>
        <v>0</v>
      </c>
      <c r="J46" s="42" t="e">
        <f ca="1">OFFSET('ASCII Data'!BG$6,($C$2-1),0,1,1)/B47</f>
        <v>#DIV/0!</v>
      </c>
      <c r="K46" s="17" t="e">
        <f t="shared" ca="1" si="1"/>
        <v>#DIV/0!</v>
      </c>
      <c r="L46" s="35">
        <f t="shared" si="0"/>
        <v>0</v>
      </c>
    </row>
    <row r="47" spans="1:12" ht="18.75" x14ac:dyDescent="0.3">
      <c r="A47" s="24" t="s">
        <v>36</v>
      </c>
      <c r="B47" s="51">
        <f ca="1">OFFSET('ASCII Data'!D$6,SampleNumber-1,0,1,1)</f>
        <v>0</v>
      </c>
      <c r="C47" s="24">
        <f>'ASCII Data'!D$5</f>
        <v>0</v>
      </c>
      <c r="E47" s="24" t="s">
        <v>16</v>
      </c>
      <c r="F47" s="21">
        <f ca="1">OFFSET('ASCII Data'!K$6,SampleNumber-1,0,1,1)</f>
        <v>0</v>
      </c>
      <c r="G47" s="24">
        <f>'ASCII Data'!K$5</f>
        <v>0</v>
      </c>
      <c r="I47" s="14">
        <f>'ASCII Data'!$BH$4</f>
        <v>0</v>
      </c>
      <c r="J47" s="41" t="e">
        <f ca="1">OFFSET('ASCII Data'!BH$6,($C$2-1),0,1,1)/B47</f>
        <v>#DIV/0!</v>
      </c>
      <c r="K47" s="15" t="e">
        <f t="shared" ca="1" si="1"/>
        <v>#DIV/0!</v>
      </c>
      <c r="L47" s="35">
        <f t="shared" si="0"/>
        <v>0</v>
      </c>
    </row>
    <row r="48" spans="1:12" ht="18.75" x14ac:dyDescent="0.3">
      <c r="A48" s="23" t="s">
        <v>37</v>
      </c>
      <c r="B48" s="52">
        <f ca="1">OFFSET('ASCII Data'!E$6,SampleNumber-1,0,1,1)</f>
        <v>0</v>
      </c>
      <c r="C48" s="23">
        <f>'ASCII Data'!E$5</f>
        <v>0</v>
      </c>
      <c r="E48" s="25" t="s">
        <v>5</v>
      </c>
      <c r="F48" s="20">
        <f ca="1">OFFSET('ASCII Data'!L$6,SampleNumber-1,0,1,1)</f>
        <v>0</v>
      </c>
      <c r="G48" s="25">
        <f>'ASCII Data'!L$5</f>
        <v>0</v>
      </c>
      <c r="I48" s="16">
        <f>'ASCII Data'!$BI$4</f>
        <v>0</v>
      </c>
      <c r="J48" s="42" t="e">
        <f ca="1">OFFSET('ASCII Data'!BI$6,($C$2-1),0,1,1)/B47</f>
        <v>#DIV/0!</v>
      </c>
      <c r="K48" s="17" t="e">
        <f t="shared" ca="1" si="1"/>
        <v>#DIV/0!</v>
      </c>
      <c r="L48" s="35">
        <f t="shared" si="0"/>
        <v>0</v>
      </c>
    </row>
    <row r="49" spans="1:12" ht="18.75" x14ac:dyDescent="0.3">
      <c r="A49" s="24" t="s">
        <v>38</v>
      </c>
      <c r="B49" s="51">
        <f ca="1">OFFSET('ASCII Data'!F$6,SampleNumber-1,0,1,1)</f>
        <v>0</v>
      </c>
      <c r="C49" s="24">
        <f>'ASCII Data'!F$5</f>
        <v>0</v>
      </c>
      <c r="E49" s="24" t="s">
        <v>6</v>
      </c>
      <c r="F49" s="21">
        <f ca="1">OFFSET('ASCII Data'!M$6,SampleNumber-1,0,1,1)</f>
        <v>0</v>
      </c>
      <c r="G49" s="24">
        <f>'ASCII Data'!M$5</f>
        <v>0</v>
      </c>
      <c r="I49" s="14">
        <f>'ASCII Data'!$BJ$4</f>
        <v>0</v>
      </c>
      <c r="J49" s="41" t="e">
        <f ca="1">OFFSET('ASCII Data'!BJ$6,($C$2-1),0,1,1)/B47</f>
        <v>#DIV/0!</v>
      </c>
      <c r="K49" s="15" t="e">
        <f t="shared" ca="1" si="1"/>
        <v>#DIV/0!</v>
      </c>
      <c r="L49" s="35">
        <f t="shared" si="0"/>
        <v>0</v>
      </c>
    </row>
    <row r="50" spans="1:12" ht="18.75" x14ac:dyDescent="0.3">
      <c r="A50" s="23" t="s">
        <v>39</v>
      </c>
      <c r="B50" s="52">
        <f ca="1">OFFSET('ASCII Data'!G$6,SampleNumber-1,0,1,1)</f>
        <v>0</v>
      </c>
      <c r="C50" s="23">
        <f>'ASCII Data'!G$5</f>
        <v>0</v>
      </c>
      <c r="E50" s="25" t="s">
        <v>17</v>
      </c>
      <c r="F50" s="20">
        <f ca="1">OFFSET('ASCII Data'!N$6,SampleNumber-1,0,1,1)</f>
        <v>0</v>
      </c>
      <c r="G50" s="25">
        <f>'ASCII Data'!N$5</f>
        <v>0</v>
      </c>
      <c r="I50" s="16">
        <f>'ASCII Data'!$BK$4</f>
        <v>0</v>
      </c>
      <c r="J50" s="42" t="e">
        <f ca="1">OFFSET('ASCII Data'!BK$6,($C$2-1),0,1,1)/B47</f>
        <v>#DIV/0!</v>
      </c>
      <c r="K50" s="17" t="e">
        <f t="shared" ca="1" si="1"/>
        <v>#DIV/0!</v>
      </c>
      <c r="L50" s="35">
        <f t="shared" si="0"/>
        <v>0</v>
      </c>
    </row>
    <row r="51" spans="1:12" ht="18.75" x14ac:dyDescent="0.3">
      <c r="A51" s="24" t="s">
        <v>40</v>
      </c>
      <c r="B51" s="38">
        <f ca="1">OFFSET('ASCII Data'!$BR$6,SampleNumber-1,0,1,1)</f>
        <v>0</v>
      </c>
      <c r="C51" s="24">
        <f>'ASCII Data'!BR$5</f>
        <v>0</v>
      </c>
      <c r="E51" s="24" t="s">
        <v>7</v>
      </c>
      <c r="F51" s="21">
        <f ca="1">OFFSET('ASCII Data'!O$6,SampleNumber-1,0,1,1)</f>
        <v>0</v>
      </c>
      <c r="G51" s="24">
        <f>'ASCII Data'!O$5</f>
        <v>0</v>
      </c>
      <c r="I51" s="14">
        <f>'ASCII Data'!$BL$4</f>
        <v>0</v>
      </c>
      <c r="J51" s="41" t="e">
        <f ca="1">OFFSET('ASCII Data'!BL$6,($C$2-1),0,1,1)/B47</f>
        <v>#DIV/0!</v>
      </c>
      <c r="K51" s="15" t="e">
        <f t="shared" ca="1" si="1"/>
        <v>#DIV/0!</v>
      </c>
      <c r="L51" s="35">
        <f t="shared" si="0"/>
        <v>0</v>
      </c>
    </row>
    <row r="52" spans="1:12" ht="18.75" x14ac:dyDescent="0.3">
      <c r="A52" s="23" t="s">
        <v>21</v>
      </c>
      <c r="B52" s="37">
        <f ca="1">OFFSET('ASCII Data'!$BS$6,SampleNumber-1,0,1,1)</f>
        <v>0</v>
      </c>
      <c r="C52" s="23">
        <f>'ASCII Data'!BS$4</f>
        <v>0</v>
      </c>
      <c r="E52" s="25" t="s">
        <v>8</v>
      </c>
      <c r="F52" s="20">
        <f ca="1">OFFSET('ASCII Data'!P$6,SampleNumber-1,0,1,1)</f>
        <v>0</v>
      </c>
      <c r="G52" s="25">
        <f>'ASCII Data'!P$5</f>
        <v>0</v>
      </c>
      <c r="I52" s="16">
        <f>'ASCII Data'!$BM$4</f>
        <v>0</v>
      </c>
      <c r="J52" s="42" t="e">
        <f ca="1">OFFSET('ASCII Data'!BM$6,($C$2-1),0,1,1)/B47</f>
        <v>#DIV/0!</v>
      </c>
      <c r="K52" s="17" t="e">
        <f t="shared" ca="1" si="1"/>
        <v>#DIV/0!</v>
      </c>
      <c r="L52" s="35">
        <f t="shared" si="0"/>
        <v>0</v>
      </c>
    </row>
    <row r="53" spans="1:12" ht="18.75" x14ac:dyDescent="0.3">
      <c r="A53" s="24" t="s">
        <v>22</v>
      </c>
      <c r="B53" s="54">
        <f ca="1">OFFSET('ASCII Data'!$BT$6,SampleNumber-1,0,1,1)</f>
        <v>0</v>
      </c>
      <c r="C53" s="24">
        <f>'ASCII Data'!BT$5</f>
        <v>0</v>
      </c>
      <c r="E53" s="24" t="s">
        <v>18</v>
      </c>
      <c r="F53" s="21">
        <f ca="1">OFFSET('ASCII Data'!Q$6,SampleNumber-1,0,1,1)</f>
        <v>0</v>
      </c>
      <c r="G53" s="24">
        <f>'ASCII Data'!Q$5</f>
        <v>0</v>
      </c>
    </row>
    <row r="54" spans="1:12" ht="18.75" x14ac:dyDescent="0.3">
      <c r="A54" s="23" t="s">
        <v>23</v>
      </c>
      <c r="B54" s="44">
        <f ca="1">OFFSET('ASCII Data'!$BU$6,SampleNumber-1,0,1,1)</f>
        <v>0</v>
      </c>
      <c r="C54" s="23">
        <f>'ASCII Data'!BU$5</f>
        <v>0</v>
      </c>
      <c r="E54" s="25" t="s">
        <v>9</v>
      </c>
      <c r="F54" s="20">
        <f ca="1">OFFSET('ASCII Data'!R$6,SampleNumber-1,0,1,1)</f>
        <v>0</v>
      </c>
      <c r="G54" s="25">
        <f>'ASCII Data'!R$5</f>
        <v>0</v>
      </c>
    </row>
    <row r="55" spans="1:12" ht="18.75" x14ac:dyDescent="0.3">
      <c r="A55" s="24" t="s">
        <v>24</v>
      </c>
      <c r="B55" s="38">
        <f ca="1">OFFSET('ASCII Data'!$BV$6,SampleNumber-1,0,1,1)</f>
        <v>0</v>
      </c>
      <c r="C55" s="24">
        <f>'ASCII Data'!BV$5</f>
        <v>0</v>
      </c>
      <c r="E55" s="24" t="s">
        <v>10</v>
      </c>
      <c r="F55" s="21">
        <f ca="1">OFFSET('ASCII Data'!S$6,SampleNumber-1,0,1,1)</f>
        <v>0</v>
      </c>
      <c r="G55" s="24">
        <f>'ASCII Data'!S$5</f>
        <v>0</v>
      </c>
    </row>
    <row r="56" spans="1:12" ht="18.75" x14ac:dyDescent="0.3">
      <c r="A56" s="23" t="s">
        <v>25</v>
      </c>
      <c r="B56" s="44">
        <f ca="1">OFFSET('ASCII Data'!$BW$6,SampleNumber-1,0,1,1)</f>
        <v>0</v>
      </c>
      <c r="C56" s="23">
        <f>'ASCII Data'!BW$5</f>
        <v>0</v>
      </c>
      <c r="E56" s="25" t="s">
        <v>19</v>
      </c>
      <c r="F56" s="20">
        <f ca="1">OFFSET('ASCII Data'!U$6,SampleNumber-1,0,1,1)</f>
        <v>0</v>
      </c>
      <c r="G56" s="25">
        <f>'ASCII Data'!U$5</f>
        <v>0</v>
      </c>
    </row>
    <row r="57" spans="1:12" ht="18.75" x14ac:dyDescent="0.3">
      <c r="A57" s="24" t="s">
        <v>20</v>
      </c>
      <c r="B57" s="45">
        <f ca="1">OFFSET('ASCII Data'!$BX$6,SampleNumber-1,0,1,1)</f>
        <v>0</v>
      </c>
      <c r="C57" s="24">
        <f>'ASCII Data'!BX$5</f>
        <v>0</v>
      </c>
      <c r="E57" s="24" t="s">
        <v>11</v>
      </c>
      <c r="F57" s="21">
        <f ca="1">OFFSET('ASCII Data'!T$6,SampleNumber-1,0,1,1)</f>
        <v>0</v>
      </c>
      <c r="G57" s="24">
        <f>'ASCII Data'!T$5</f>
        <v>0</v>
      </c>
    </row>
    <row r="58" spans="1:12" ht="18.75" x14ac:dyDescent="0.3">
      <c r="A58" s="23" t="s">
        <v>26</v>
      </c>
      <c r="B58" s="44">
        <f ca="1">OFFSET('ASCII Data'!$BY$6,SampleNumber-1,0,1,1)</f>
        <v>0</v>
      </c>
      <c r="C58" s="23">
        <f>'ASCII Data'!BY$5</f>
        <v>0</v>
      </c>
    </row>
    <row r="59" spans="1:12" ht="18.75" x14ac:dyDescent="0.3">
      <c r="A59" s="24" t="s">
        <v>27</v>
      </c>
      <c r="B59" s="21" t="str">
        <f ca="1">IF((OFFSET('ASCII Data'!$CA$6,SampleNumber-1,0,1,1))=1,"Manual", "Automatic")</f>
        <v>Automatic</v>
      </c>
      <c r="C59" s="24">
        <f>'ASCII Data'!CA$5</f>
        <v>0</v>
      </c>
    </row>
  </sheetData>
  <conditionalFormatting sqref="D6 B6">
    <cfRule type="cellIs" dxfId="0" priority="1" operator="equal">
      <formula>0</formula>
    </cfRule>
  </conditionalFormatting>
  <pageMargins left="0.52" right="0.25" top="0.48" bottom="0.26" header="0.3" footer="0.21"/>
  <pageSetup scale="5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7"/>
  <sheetViews>
    <sheetView workbookViewId="0"/>
  </sheetViews>
  <sheetFormatPr defaultRowHeight="15" x14ac:dyDescent="0.25"/>
  <cols>
    <col min="1" max="1" width="45" bestFit="1" customWidth="1"/>
    <col min="2" max="2" width="11" bestFit="1" customWidth="1"/>
    <col min="3" max="3" width="22.85546875" bestFit="1" customWidth="1"/>
    <col min="4" max="4" width="26.85546875" bestFit="1" customWidth="1"/>
    <col min="5" max="5" width="24.140625" bestFit="1" customWidth="1"/>
    <col min="6" max="6" width="10.42578125" bestFit="1" customWidth="1"/>
    <col min="7" max="7" width="18.5703125" bestFit="1" customWidth="1"/>
    <col min="8" max="17" width="8.42578125" bestFit="1" customWidth="1"/>
    <col min="18" max="18" width="8.85546875" bestFit="1" customWidth="1"/>
    <col min="19" max="19" width="12.5703125" bestFit="1" customWidth="1"/>
    <col min="20" max="20" width="11.7109375" bestFit="1" customWidth="1"/>
    <col min="21" max="21" width="9.28515625" bestFit="1" customWidth="1"/>
    <col min="22" max="37" width="6" bestFit="1" customWidth="1"/>
    <col min="38" max="41" width="7" bestFit="1" customWidth="1"/>
    <col min="42" max="50" width="6" bestFit="1" customWidth="1"/>
    <col min="51" max="51" width="5" bestFit="1" customWidth="1"/>
    <col min="52" max="55" width="6" bestFit="1" customWidth="1"/>
    <col min="56" max="59" width="7" bestFit="1" customWidth="1"/>
    <col min="60" max="60" width="6" bestFit="1" customWidth="1"/>
    <col min="61" max="65" width="7" bestFit="1" customWidth="1"/>
    <col min="66" max="66" width="12.42578125" bestFit="1" customWidth="1"/>
    <col min="67" max="67" width="15.28515625" bestFit="1" customWidth="1"/>
    <col min="68" max="68" width="12" bestFit="1" customWidth="1"/>
    <col min="69" max="69" width="21" bestFit="1" customWidth="1"/>
    <col min="70" max="70" width="14" bestFit="1" customWidth="1"/>
    <col min="71" max="71" width="11" bestFit="1" customWidth="1"/>
    <col min="72" max="72" width="16.5703125" bestFit="1" customWidth="1"/>
    <col min="73" max="73" width="12.5703125" bestFit="1" customWidth="1"/>
    <col min="74" max="74" width="14.85546875" bestFit="1" customWidth="1"/>
    <col min="75" max="75" width="16.5703125" bestFit="1" customWidth="1"/>
    <col min="76" max="76" width="18.28515625" bestFit="1" customWidth="1"/>
    <col min="77" max="77" width="17" bestFit="1" customWidth="1"/>
    <col min="78" max="78" width="14" bestFit="1" customWidth="1"/>
    <col min="79" max="79" width="15.140625" bestFit="1" customWidth="1"/>
    <col min="80" max="80" width="15.28515625" bestFit="1" customWidth="1"/>
    <col min="81" max="81" width="7.28515625" bestFit="1" customWidth="1"/>
    <col min="82" max="82" width="5.7109375" bestFit="1" customWidth="1"/>
    <col min="83" max="83" width="9.7109375" bestFit="1" customWidth="1"/>
    <col min="84" max="84" width="10.140625" bestFit="1" customWidth="1"/>
  </cols>
  <sheetData>
    <row r="4" spans="1:1" x14ac:dyDescent="0.25">
      <c r="A4" s="3"/>
    </row>
    <row r="5" spans="1:1" x14ac:dyDescent="0.25">
      <c r="A5" s="3"/>
    </row>
    <row r="6" spans="1:1" x14ac:dyDescent="0.25">
      <c r="A6" s="3"/>
    </row>
    <row r="7" spans="1:1" x14ac:dyDescent="0.25">
      <c r="A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Report</vt:lpstr>
      <vt:lpstr>ASCII Data</vt:lpstr>
      <vt:lpstr>Data</vt:lpstr>
      <vt:lpstr>SampleNumber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LISST-Portable Report Template</dc:title>
  <dc:creator>Ole Mikkelsen</dc:creator>
  <cp:lastModifiedBy>Ole Mikkelsen</cp:lastModifiedBy>
  <cp:lastPrinted>2012-11-02T22:51:13Z</cp:lastPrinted>
  <dcterms:created xsi:type="dcterms:W3CDTF">2010-02-09T00:02:54Z</dcterms:created>
  <dcterms:modified xsi:type="dcterms:W3CDTF">2013-04-06T00:21:25Z</dcterms:modified>
</cp:coreProperties>
</file>